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940" windowHeight="9900" activeTab="0"/>
  </bookViews>
  <sheets>
    <sheet name="MTB-CARRETERA" sheetId="1" r:id="rId1"/>
  </sheets>
  <definedNames>
    <definedName name="_xlnm.Print_Area" localSheetId="0">'MTB-CARRETERA'!$A$3:$R$146</definedName>
    <definedName name="_xlnm.Print_Titles" localSheetId="0">'MTB-CARRETERA'!$1:$2</definedName>
  </definedNames>
  <calcPr fullCalcOnLoad="1"/>
</workbook>
</file>

<file path=xl/sharedStrings.xml><?xml version="1.0" encoding="utf-8"?>
<sst xmlns="http://schemas.openxmlformats.org/spreadsheetml/2006/main" count="115" uniqueCount="82">
  <si>
    <t>DISTANCIA SILLÍN-MANILLAR:</t>
  </si>
  <si>
    <t>HOMBRES</t>
  </si>
  <si>
    <t>DAMAS</t>
  </si>
  <si>
    <t>INDICES DE REFERENCIA Y MEDIDAS A APLICAR</t>
  </si>
  <si>
    <t>INDICES</t>
  </si>
  <si>
    <t>ESTANDAR</t>
  </si>
  <si>
    <t>PROPIO</t>
  </si>
  <si>
    <t xml:space="preserve">MEDIDAS A APLICAR </t>
  </si>
  <si>
    <t>T/E</t>
  </si>
  <si>
    <t>ALTURA DEL SILLIN</t>
  </si>
  <si>
    <t>B/E</t>
  </si>
  <si>
    <t>RETROCESO</t>
  </si>
  <si>
    <t>A/E</t>
  </si>
  <si>
    <t>SILLIN MANILLAR</t>
  </si>
  <si>
    <t>M/P</t>
  </si>
  <si>
    <t>DIFERENCIA DE ALTURAS</t>
  </si>
  <si>
    <t>TALLA CUADRO TALLAJE CLASICO</t>
  </si>
  <si>
    <t>INDICE T/E</t>
  </si>
  <si>
    <t>ALTURA DEL SILLIN (AS)</t>
  </si>
  <si>
    <t>RETROCESO DEL SILLIN ( R)</t>
  </si>
  <si>
    <t>DISTANCIA SILLIN MANILLAR (SM)</t>
  </si>
  <si>
    <t>DIFERENCIA DE ALTURAS (ST)</t>
  </si>
  <si>
    <t>TALLA DEL CUADRO o MARCO</t>
  </si>
  <si>
    <t>GUIA RAPIDA DE TALLAS PARA BICICLETA</t>
  </si>
  <si>
    <t>S</t>
  </si>
  <si>
    <t>S-M</t>
  </si>
  <si>
    <t>M</t>
  </si>
  <si>
    <t>M-L</t>
  </si>
  <si>
    <t>L</t>
  </si>
  <si>
    <t>L-XL</t>
  </si>
  <si>
    <t>XL</t>
  </si>
  <si>
    <t>XXL</t>
  </si>
  <si>
    <t>E</t>
  </si>
  <si>
    <t>B</t>
  </si>
  <si>
    <t>P</t>
  </si>
  <si>
    <t>T</t>
  </si>
  <si>
    <t>A</t>
  </si>
  <si>
    <t>RESULTADOS PARA</t>
  </si>
  <si>
    <t>B - Cuadro</t>
  </si>
  <si>
    <t>pulgadas</t>
  </si>
  <si>
    <t>14.5</t>
  </si>
  <si>
    <t>15.5</t>
  </si>
  <si>
    <t>16.5</t>
  </si>
  <si>
    <t>17.5</t>
  </si>
  <si>
    <t>19.5</t>
  </si>
  <si>
    <t>20.5</t>
  </si>
  <si>
    <t>21.5</t>
  </si>
  <si>
    <t>22.5</t>
  </si>
  <si>
    <t>Talla Subjetiva</t>
  </si>
  <si>
    <t>TALLA DEL CUADRO:</t>
  </si>
  <si>
    <t xml:space="preserve">ALTURA DEL SILLIN: </t>
  </si>
  <si>
    <t>RETROCESO DEL SILLIN:</t>
  </si>
  <si>
    <t>BIOMECÁNICA Y CICLISMO MTB Y CARRETERA</t>
  </si>
  <si>
    <t>MEDIDAS PARA EL TALLAJE DE BICICLETAS MTB</t>
  </si>
  <si>
    <t>MEDIDA DE LA ENTREPIERNA:</t>
  </si>
  <si>
    <t>MEDIDA DEL CODO AL DEDO DEL CORAZON DCDC:</t>
  </si>
  <si>
    <t>TALLA MBT</t>
  </si>
  <si>
    <t>DIFERENCIA ENTRE SILLÍN Y MANILLAR</t>
  </si>
  <si>
    <t>ALTURA SILLIN</t>
  </si>
  <si>
    <t>RETROCESO DEL SILLIN</t>
  </si>
  <si>
    <t>Coloca el puntero del cursor en el cuadro GRIS y escribe tu medida</t>
  </si>
  <si>
    <t xml:space="preserve">Elaborada por:  JUAN ANTONIO FERNANDEZ LORENZO </t>
  </si>
  <si>
    <t>http://www.scribd.com/doc/7275558/plantilla-postura-ciclista</t>
  </si>
  <si>
    <t>MEDIDAS PARA BICICLETAS DE CARRETERA</t>
  </si>
  <si>
    <t>NOTA IMPORTANTE:  Las tallas y medidas son aproximaciones a configurar una bicicleta que nos permita una postura aproximada y por lo tanto son RECOMENDACIONES.</t>
  </si>
  <si>
    <t>MEDIDA DEL MUSLO:</t>
  </si>
  <si>
    <t>Coloca el puntero del cursor en el cuadro VERDE y escribe tu medida</t>
  </si>
  <si>
    <t>MEDIDA DEL BRAZO:</t>
  </si>
  <si>
    <t>MEDIDA DE LA PIERNA:</t>
  </si>
  <si>
    <t>MEDIDA DEL TRONCO:</t>
  </si>
  <si>
    <t>MEDIDA DEL ANTEBRAZO:</t>
  </si>
  <si>
    <t>DISTANCIA SILLIN-MANILLAR:</t>
  </si>
  <si>
    <t>LAS MEDIDAS EN ROJO SON LAS MODIFICABLES POR EL CICLISTA</t>
  </si>
  <si>
    <t>RESUMEN DE DATOS MTB:</t>
  </si>
  <si>
    <t>MEDIDAS A APLICAR BICICLETAS DE CARRETERA</t>
  </si>
  <si>
    <t>Readaptó: Carlos Hernán Vásquez V. Agosto 2011</t>
  </si>
  <si>
    <t>Modificada por:  Carlos Hernán Vásquez V.  AGOSTO 2011</t>
  </si>
  <si>
    <t>Adaptada y elaborada por Mkchis 01.01.10</t>
  </si>
  <si>
    <t>Estatura en Cms.</t>
  </si>
  <si>
    <t>A - Tubo Horizontal en Cms.</t>
  </si>
  <si>
    <t>Long. Entrepierna en Cms.</t>
  </si>
  <si>
    <t>Cms.</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</si>
</sst>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quot; cm&quot;"/>
    <numFmt numFmtId="173" formatCode="0&quot; cm&quot;"/>
    <numFmt numFmtId="174" formatCode="#.#&quot; pulg&quot;"/>
    <numFmt numFmtId="175" formatCode="#.#&quot; inch&quot;"/>
    <numFmt numFmtId="176" formatCode="0.0&quot; ±1 cm&quot;"/>
    <numFmt numFmtId="177" formatCode="0.0"/>
    <numFmt numFmtId="178" formatCode="0.0&quot; m&quot;"/>
    <numFmt numFmtId="179" formatCode="0&quot; puls&quot;"/>
    <numFmt numFmtId="180" formatCode="0.0&quot; mm.&quot;"/>
    <numFmt numFmtId="181" formatCode="0&quot; mm.&quot;"/>
    <numFmt numFmtId="182" formatCode="#.##&quot; pulg&quot;"/>
    <numFmt numFmtId="183" formatCode="0.0&quot; pulg.&quot;"/>
    <numFmt numFmtId="184" formatCode="0.0000000"/>
    <numFmt numFmtId="185" formatCode="0.0000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90">
    <font>
      <sz val="10"/>
      <name val="Arial"/>
      <family val="0"/>
    </font>
    <font>
      <b/>
      <sz val="10"/>
      <name val="Arial"/>
      <family val="2"/>
    </font>
    <font>
      <b/>
      <sz val="11"/>
      <name val="Arial"/>
      <family val="2"/>
    </font>
    <font>
      <sz val="11"/>
      <name val="Arial"/>
      <family val="2"/>
    </font>
    <font>
      <u val="single"/>
      <sz val="10"/>
      <color indexed="12"/>
      <name val="Arial"/>
      <family val="2"/>
    </font>
    <font>
      <sz val="8"/>
      <name val="Arial"/>
      <family val="2"/>
    </font>
    <font>
      <u val="single"/>
      <sz val="10"/>
      <color indexed="36"/>
      <name val="Arial"/>
      <family val="2"/>
    </font>
    <font>
      <b/>
      <sz val="12"/>
      <name val="Arial"/>
      <family val="2"/>
    </font>
    <font>
      <b/>
      <u val="single"/>
      <sz val="11"/>
      <name val="Arial"/>
      <family val="2"/>
    </font>
    <font>
      <b/>
      <sz val="12"/>
      <color indexed="18"/>
      <name val="Arial"/>
      <family val="2"/>
    </font>
    <font>
      <b/>
      <sz val="14"/>
      <name val="Arial"/>
      <family val="2"/>
    </font>
    <font>
      <b/>
      <sz val="13"/>
      <name val="Arial Narrow"/>
      <family val="2"/>
    </font>
    <font>
      <sz val="14"/>
      <name val="Arial"/>
      <family val="2"/>
    </font>
    <font>
      <sz val="12"/>
      <name val="Arial"/>
      <family val="2"/>
    </font>
    <font>
      <b/>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53"/>
      <name val="Calibri"/>
      <family val="2"/>
    </font>
    <font>
      <sz val="10"/>
      <color indexed="9"/>
      <name val="Arial"/>
      <family val="2"/>
    </font>
    <font>
      <b/>
      <sz val="20"/>
      <color indexed="9"/>
      <name val="Arial"/>
      <family val="2"/>
    </font>
    <font>
      <b/>
      <sz val="12"/>
      <color indexed="10"/>
      <name val="Arial"/>
      <family val="2"/>
    </font>
    <font>
      <b/>
      <i/>
      <sz val="12"/>
      <color indexed="60"/>
      <name val="Arial"/>
      <family val="2"/>
    </font>
    <font>
      <b/>
      <sz val="14"/>
      <color indexed="10"/>
      <name val="Arial"/>
      <family val="2"/>
    </font>
    <font>
      <b/>
      <i/>
      <sz val="14"/>
      <color indexed="60"/>
      <name val="Arial"/>
      <family val="2"/>
    </font>
    <font>
      <b/>
      <sz val="12"/>
      <color indexed="9"/>
      <name val="Arial"/>
      <family val="2"/>
    </font>
    <font>
      <sz val="11"/>
      <color indexed="9"/>
      <name val="Arial"/>
      <family val="2"/>
    </font>
    <font>
      <b/>
      <sz val="12"/>
      <color indexed="13"/>
      <name val="Arial"/>
      <family val="2"/>
    </font>
    <font>
      <sz val="12"/>
      <color indexed="13"/>
      <name val="Arial"/>
      <family val="2"/>
    </font>
    <font>
      <b/>
      <sz val="12"/>
      <color indexed="8"/>
      <name val="Arial"/>
      <family val="2"/>
    </font>
    <font>
      <b/>
      <sz val="20"/>
      <color indexed="13"/>
      <name val="Arial"/>
      <family val="2"/>
    </font>
    <font>
      <b/>
      <sz val="14"/>
      <color indexed="13"/>
      <name val="Arial"/>
      <family val="2"/>
    </font>
    <font>
      <b/>
      <sz val="14"/>
      <color indexed="56"/>
      <name val="Arial"/>
      <family val="2"/>
    </font>
    <font>
      <b/>
      <sz val="14"/>
      <color indexed="60"/>
      <name val="Arial"/>
      <family val="2"/>
    </font>
    <font>
      <sz val="16"/>
      <color indexed="13"/>
      <name val="Arial"/>
      <family val="2"/>
    </font>
    <font>
      <sz val="14"/>
      <color indexed="56"/>
      <name val="Arial"/>
      <family val="2"/>
    </font>
    <font>
      <b/>
      <u val="single"/>
      <sz val="14"/>
      <color indexed="10"/>
      <name val="Arial"/>
      <family val="2"/>
    </font>
    <font>
      <sz val="12"/>
      <color indexed="8"/>
      <name val="Arial"/>
      <family val="0"/>
    </font>
    <font>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Calibri"/>
      <family val="2"/>
    </font>
    <font>
      <sz val="10"/>
      <color theme="0"/>
      <name val="Arial"/>
      <family val="2"/>
    </font>
    <font>
      <b/>
      <sz val="20"/>
      <color theme="0"/>
      <name val="Arial"/>
      <family val="2"/>
    </font>
    <font>
      <b/>
      <sz val="12"/>
      <color rgb="FFFF0000"/>
      <name val="Arial"/>
      <family val="2"/>
    </font>
    <font>
      <b/>
      <i/>
      <sz val="12"/>
      <color rgb="FFC00000"/>
      <name val="Arial"/>
      <family val="2"/>
    </font>
    <font>
      <b/>
      <sz val="14"/>
      <color rgb="FFFF0000"/>
      <name val="Arial"/>
      <family val="2"/>
    </font>
    <font>
      <b/>
      <i/>
      <sz val="14"/>
      <color rgb="FFC00000"/>
      <name val="Arial"/>
      <family val="2"/>
    </font>
    <font>
      <b/>
      <sz val="12"/>
      <color theme="3" tint="-0.24997000396251678"/>
      <name val="Arial"/>
      <family val="2"/>
    </font>
    <font>
      <b/>
      <sz val="12"/>
      <color theme="0"/>
      <name val="Arial"/>
      <family val="2"/>
    </font>
    <font>
      <sz val="11"/>
      <color theme="0"/>
      <name val="Arial"/>
      <family val="2"/>
    </font>
    <font>
      <b/>
      <sz val="12"/>
      <color rgb="FFFFFF00"/>
      <name val="Arial"/>
      <family val="2"/>
    </font>
    <font>
      <sz val="12"/>
      <color rgb="FFFFFF00"/>
      <name val="Arial"/>
      <family val="2"/>
    </font>
    <font>
      <b/>
      <sz val="12"/>
      <color theme="1"/>
      <name val="Arial"/>
      <family val="2"/>
    </font>
    <font>
      <b/>
      <sz val="20"/>
      <color rgb="FFFFFF00"/>
      <name val="Arial"/>
      <family val="2"/>
    </font>
    <font>
      <b/>
      <u val="single"/>
      <sz val="14"/>
      <color rgb="FFFF0000"/>
      <name val="Arial"/>
      <family val="2"/>
    </font>
    <font>
      <sz val="14"/>
      <color theme="3"/>
      <name val="Arial"/>
      <family val="2"/>
    </font>
    <font>
      <sz val="16"/>
      <color rgb="FFFFFF00"/>
      <name val="Arial"/>
      <family val="2"/>
    </font>
    <font>
      <b/>
      <sz val="14"/>
      <color rgb="FFFFFF00"/>
      <name val="Arial"/>
      <family val="2"/>
    </font>
    <font>
      <b/>
      <sz val="14"/>
      <color theme="3"/>
      <name val="Arial"/>
      <family val="2"/>
    </font>
    <font>
      <b/>
      <sz val="14"/>
      <color rgb="FFC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FF99FF"/>
        <bgColor indexed="64"/>
      </patternFill>
    </fill>
    <fill>
      <patternFill patternType="solid">
        <fgColor theme="0"/>
        <bgColor indexed="64"/>
      </patternFill>
    </fill>
    <fill>
      <patternFill patternType="solid">
        <fgColor indexed="13"/>
        <bgColor indexed="64"/>
      </patternFill>
    </fill>
    <fill>
      <patternFill patternType="solid">
        <fgColor theme="0" tint="-0.1499900072813034"/>
        <bgColor indexed="64"/>
      </patternFill>
    </fill>
    <fill>
      <patternFill patternType="solid">
        <fgColor theme="6" tint="-0.4999699890613556"/>
        <bgColor indexed="64"/>
      </patternFill>
    </fill>
    <fill>
      <patternFill patternType="solid">
        <fgColor theme="3" tint="-0.24997000396251678"/>
        <bgColor indexed="64"/>
      </patternFill>
    </fill>
    <fill>
      <patternFill patternType="solid">
        <fgColor rgb="FFFF99CC"/>
        <bgColor indexed="64"/>
      </patternFill>
    </fill>
    <fill>
      <patternFill patternType="solid">
        <fgColor rgb="FF0070C0"/>
        <bgColor indexed="64"/>
      </patternFill>
    </fill>
    <fill>
      <patternFill patternType="solid">
        <fgColor rgb="FF002060"/>
        <bgColor indexed="64"/>
      </patternFill>
    </fill>
    <fill>
      <patternFill patternType="solid">
        <fgColor theme="3" tint="-0.499969989061355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thin"/>
      <top style="medium"/>
      <bottom style="thin"/>
    </border>
    <border>
      <left>
        <color indexed="63"/>
      </left>
      <right style="medium"/>
      <top style="medium"/>
      <bottom style="thin"/>
    </border>
    <border>
      <left style="thin"/>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medium"/>
      <top style="thin"/>
      <bottom style="medium"/>
    </border>
    <border>
      <left>
        <color indexed="63"/>
      </left>
      <right style="medium"/>
      <top style="thin"/>
      <bottom>
        <color indexed="63"/>
      </bottom>
    </border>
    <border>
      <left>
        <color indexed="63"/>
      </left>
      <right style="thin"/>
      <top>
        <color indexed="63"/>
      </top>
      <bottom>
        <color indexed="63"/>
      </bottom>
    </border>
    <border>
      <left style="medium"/>
      <right style="medium"/>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6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209">
    <xf numFmtId="0" fontId="0" fillId="0" borderId="0" xfId="0" applyAlignment="1">
      <alignment/>
    </xf>
    <xf numFmtId="0" fontId="0" fillId="0" borderId="0" xfId="0" applyBorder="1" applyAlignment="1">
      <alignment/>
    </xf>
    <xf numFmtId="0" fontId="0" fillId="33" borderId="0" xfId="0" applyFill="1" applyBorder="1" applyAlignment="1">
      <alignment/>
    </xf>
    <xf numFmtId="0" fontId="1" fillId="0" borderId="0" xfId="0" applyFont="1" applyAlignment="1">
      <alignment/>
    </xf>
    <xf numFmtId="0" fontId="0" fillId="0" borderId="0" xfId="0" applyFont="1" applyBorder="1" applyAlignment="1">
      <alignment/>
    </xf>
    <xf numFmtId="0" fontId="0" fillId="0" borderId="0" xfId="0" applyBorder="1" applyAlignment="1">
      <alignment horizontal="center"/>
    </xf>
    <xf numFmtId="0" fontId="1" fillId="0" borderId="0" xfId="0" applyFont="1" applyBorder="1" applyAlignment="1">
      <alignment/>
    </xf>
    <xf numFmtId="0" fontId="1" fillId="33" borderId="0" xfId="0" applyFont="1" applyFill="1" applyBorder="1" applyAlignment="1">
      <alignment/>
    </xf>
    <xf numFmtId="0" fontId="1" fillId="34" borderId="10" xfId="0" applyFont="1" applyFill="1" applyBorder="1" applyAlignment="1">
      <alignment horizontal="center"/>
    </xf>
    <xf numFmtId="0" fontId="1" fillId="35" borderId="10" xfId="0" applyFont="1" applyFill="1" applyBorder="1" applyAlignment="1">
      <alignment horizontal="center"/>
    </xf>
    <xf numFmtId="0" fontId="0" fillId="33" borderId="0" xfId="0" applyFill="1" applyAlignment="1">
      <alignment/>
    </xf>
    <xf numFmtId="0" fontId="1" fillId="33" borderId="0" xfId="0" applyFont="1" applyFill="1" applyAlignment="1">
      <alignment/>
    </xf>
    <xf numFmtId="0" fontId="1" fillId="0" borderId="11" xfId="0" applyFont="1" applyBorder="1" applyAlignment="1">
      <alignment/>
    </xf>
    <xf numFmtId="0" fontId="1" fillId="36" borderId="11" xfId="0" applyFont="1" applyFill="1" applyBorder="1" applyAlignment="1">
      <alignment/>
    </xf>
    <xf numFmtId="0" fontId="1" fillId="36" borderId="12" xfId="0" applyFont="1" applyFill="1" applyBorder="1" applyAlignment="1">
      <alignment/>
    </xf>
    <xf numFmtId="0" fontId="7" fillId="0" borderId="0" xfId="0" applyFont="1" applyBorder="1" applyAlignment="1">
      <alignment/>
    </xf>
    <xf numFmtId="0" fontId="1" fillId="36" borderId="0" xfId="0" applyFont="1" applyFill="1" applyBorder="1" applyAlignment="1">
      <alignment horizontal="center"/>
    </xf>
    <xf numFmtId="0" fontId="2" fillId="36" borderId="13" xfId="0" applyFont="1" applyFill="1" applyBorder="1" applyAlignment="1">
      <alignment horizontal="center" wrapText="1"/>
    </xf>
    <xf numFmtId="0" fontId="3" fillId="36" borderId="13" xfId="0" applyFont="1" applyFill="1" applyBorder="1" applyAlignment="1">
      <alignment horizontal="center" wrapText="1"/>
    </xf>
    <xf numFmtId="0" fontId="3" fillId="36" borderId="13" xfId="0" applyFont="1" applyFill="1" applyBorder="1" applyAlignment="1">
      <alignment horizontal="center" vertical="top" wrapText="1"/>
    </xf>
    <xf numFmtId="0" fontId="3" fillId="36" borderId="14" xfId="0" applyFont="1" applyFill="1" applyBorder="1" applyAlignment="1">
      <alignment horizontal="center" wrapText="1"/>
    </xf>
    <xf numFmtId="0" fontId="2" fillId="36" borderId="14" xfId="0" applyFont="1" applyFill="1" applyBorder="1" applyAlignment="1">
      <alignment horizontal="center" wrapText="1"/>
    </xf>
    <xf numFmtId="0" fontId="2" fillId="36" borderId="15" xfId="0" applyFont="1" applyFill="1" applyBorder="1" applyAlignment="1">
      <alignment horizontal="center" wrapText="1"/>
    </xf>
    <xf numFmtId="0" fontId="2" fillId="36" borderId="15" xfId="0" applyFont="1" applyFill="1" applyBorder="1" applyAlignment="1">
      <alignment horizontal="center" vertical="top" wrapText="1"/>
    </xf>
    <xf numFmtId="0" fontId="2" fillId="36" borderId="16" xfId="0" applyFont="1" applyFill="1" applyBorder="1" applyAlignment="1">
      <alignment horizontal="center" wrapText="1"/>
    </xf>
    <xf numFmtId="0" fontId="2" fillId="0" borderId="13" xfId="0" applyFont="1" applyBorder="1" applyAlignment="1">
      <alignment horizontal="center"/>
    </xf>
    <xf numFmtId="0" fontId="2" fillId="36" borderId="17" xfId="0" applyFont="1" applyFill="1" applyBorder="1" applyAlignment="1">
      <alignment horizontal="center" wrapText="1"/>
    </xf>
    <xf numFmtId="0" fontId="2" fillId="36" borderId="18" xfId="0" applyFont="1" applyFill="1" applyBorder="1" applyAlignment="1">
      <alignment horizontal="center" wrapText="1"/>
    </xf>
    <xf numFmtId="0" fontId="70" fillId="0" borderId="0" xfId="0" applyFont="1" applyBorder="1" applyAlignment="1">
      <alignment/>
    </xf>
    <xf numFmtId="0" fontId="0"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0" fillId="36" borderId="0" xfId="0" applyFill="1" applyAlignment="1">
      <alignment/>
    </xf>
    <xf numFmtId="0" fontId="71" fillId="36" borderId="0" xfId="0" applyFont="1" applyFill="1" applyAlignment="1">
      <alignment/>
    </xf>
    <xf numFmtId="0" fontId="72" fillId="36" borderId="0" xfId="0" applyFont="1" applyFill="1" applyBorder="1" applyAlignment="1">
      <alignment horizontal="center"/>
    </xf>
    <xf numFmtId="0" fontId="73" fillId="0" borderId="0" xfId="0" applyFont="1" applyBorder="1" applyAlignment="1">
      <alignment/>
    </xf>
    <xf numFmtId="0" fontId="74" fillId="36" borderId="0" xfId="0" applyFont="1" applyFill="1" applyBorder="1" applyAlignment="1">
      <alignment horizontal="center"/>
    </xf>
    <xf numFmtId="0" fontId="9" fillId="36" borderId="0" xfId="0" applyFont="1" applyFill="1" applyBorder="1" applyAlignment="1">
      <alignment horizontal="center"/>
    </xf>
    <xf numFmtId="0" fontId="0" fillId="0" borderId="0" xfId="0" applyNumberFormat="1" applyAlignment="1">
      <alignment/>
    </xf>
    <xf numFmtId="0" fontId="0" fillId="36" borderId="0" xfId="0" applyNumberFormat="1" applyFill="1" applyAlignment="1">
      <alignment/>
    </xf>
    <xf numFmtId="0" fontId="10" fillId="36" borderId="0" xfId="0" applyFont="1" applyFill="1" applyAlignment="1">
      <alignment/>
    </xf>
    <xf numFmtId="0" fontId="75" fillId="0" borderId="0" xfId="0" applyFont="1" applyBorder="1" applyAlignment="1">
      <alignment/>
    </xf>
    <xf numFmtId="0" fontId="76" fillId="36" borderId="0" xfId="0" applyFont="1" applyFill="1" applyBorder="1" applyAlignment="1">
      <alignment horizontal="center"/>
    </xf>
    <xf numFmtId="172" fontId="7" fillId="36" borderId="0" xfId="0" applyNumberFormat="1" applyFont="1" applyFill="1" applyBorder="1" applyAlignment="1" applyProtection="1">
      <alignment horizontal="center" vertical="center"/>
      <protection locked="0"/>
    </xf>
    <xf numFmtId="0" fontId="10" fillId="0" borderId="0" xfId="0" applyFont="1" applyAlignment="1">
      <alignment/>
    </xf>
    <xf numFmtId="0" fontId="9" fillId="36" borderId="0" xfId="0" applyFont="1" applyFill="1" applyBorder="1" applyAlignment="1">
      <alignment/>
    </xf>
    <xf numFmtId="0" fontId="1" fillId="36" borderId="0" xfId="0" applyFont="1" applyFill="1" applyBorder="1" applyAlignment="1">
      <alignment/>
    </xf>
    <xf numFmtId="0" fontId="7" fillId="0" borderId="0" xfId="0" applyFont="1" applyBorder="1" applyAlignment="1">
      <alignment horizontal="center"/>
    </xf>
    <xf numFmtId="174" fontId="2" fillId="35" borderId="13" xfId="0" applyNumberFormat="1" applyFont="1" applyFill="1" applyBorder="1" applyAlignment="1">
      <alignment horizontal="center"/>
    </xf>
    <xf numFmtId="172" fontId="2" fillId="35" borderId="13" xfId="0" applyNumberFormat="1" applyFont="1" applyFill="1" applyBorder="1" applyAlignment="1">
      <alignment horizontal="center"/>
    </xf>
    <xf numFmtId="176" fontId="1" fillId="37" borderId="19" xfId="0" applyNumberFormat="1" applyFont="1" applyFill="1" applyBorder="1" applyAlignment="1">
      <alignment horizontal="center"/>
    </xf>
    <xf numFmtId="176" fontId="1" fillId="35" borderId="19" xfId="0" applyNumberFormat="1" applyFont="1" applyFill="1" applyBorder="1" applyAlignment="1">
      <alignment horizontal="center"/>
    </xf>
    <xf numFmtId="172" fontId="7" fillId="37" borderId="19" xfId="0" applyNumberFormat="1" applyFont="1" applyFill="1" applyBorder="1" applyAlignment="1">
      <alignment horizontal="center"/>
    </xf>
    <xf numFmtId="0" fontId="77" fillId="36" borderId="0" xfId="0" applyFont="1" applyFill="1" applyBorder="1" applyAlignment="1">
      <alignment vertical="center"/>
    </xf>
    <xf numFmtId="0" fontId="0" fillId="33" borderId="0" xfId="0" applyFont="1" applyFill="1" applyBorder="1" applyAlignment="1">
      <alignment/>
    </xf>
    <xf numFmtId="0" fontId="77" fillId="36" borderId="0" xfId="0" applyFont="1" applyFill="1" applyBorder="1" applyAlignment="1">
      <alignment/>
    </xf>
    <xf numFmtId="183" fontId="2" fillId="37" borderId="18" xfId="0" applyNumberFormat="1" applyFont="1" applyFill="1" applyBorder="1" applyAlignment="1">
      <alignment horizontal="center"/>
    </xf>
    <xf numFmtId="172" fontId="2" fillId="37" borderId="18" xfId="0" applyNumberFormat="1" applyFont="1" applyFill="1" applyBorder="1" applyAlignment="1">
      <alignment horizontal="center"/>
    </xf>
    <xf numFmtId="172" fontId="2" fillId="35" borderId="18" xfId="0" applyNumberFormat="1" applyFont="1" applyFill="1" applyBorder="1" applyAlignment="1">
      <alignment horizontal="center"/>
    </xf>
    <xf numFmtId="176" fontId="11" fillId="37" borderId="20" xfId="0" applyNumberFormat="1" applyFont="1" applyFill="1" applyBorder="1" applyAlignment="1">
      <alignment horizontal="center"/>
    </xf>
    <xf numFmtId="176" fontId="11" fillId="35" borderId="21" xfId="0" applyNumberFormat="1" applyFont="1" applyFill="1" applyBorder="1" applyAlignment="1">
      <alignment horizontal="center"/>
    </xf>
    <xf numFmtId="176" fontId="1" fillId="36" borderId="0" xfId="0" applyNumberFormat="1" applyFont="1" applyFill="1" applyBorder="1" applyAlignment="1">
      <alignment horizontal="center"/>
    </xf>
    <xf numFmtId="0" fontId="7" fillId="33" borderId="22" xfId="0" applyFont="1" applyFill="1" applyBorder="1" applyAlignment="1">
      <alignment horizontal="center"/>
    </xf>
    <xf numFmtId="174" fontId="1" fillId="33" borderId="23" xfId="0" applyNumberFormat="1" applyFont="1" applyFill="1" applyBorder="1" applyAlignment="1">
      <alignment horizontal="center"/>
    </xf>
    <xf numFmtId="176" fontId="1" fillId="33" borderId="23" xfId="0" applyNumberFormat="1" applyFont="1" applyFill="1" applyBorder="1" applyAlignment="1">
      <alignment horizontal="center"/>
    </xf>
    <xf numFmtId="172" fontId="1" fillId="33" borderId="23" xfId="0" applyNumberFormat="1" applyFont="1" applyFill="1" applyBorder="1" applyAlignment="1">
      <alignment horizontal="center"/>
    </xf>
    <xf numFmtId="176" fontId="1" fillId="0" borderId="23" xfId="0" applyNumberFormat="1" applyFont="1" applyBorder="1" applyAlignment="1">
      <alignment/>
    </xf>
    <xf numFmtId="0" fontId="1" fillId="36" borderId="24" xfId="0" applyFont="1" applyFill="1" applyBorder="1" applyAlignment="1">
      <alignment/>
    </xf>
    <xf numFmtId="0" fontId="0" fillId="0" borderId="12" xfId="0" applyFont="1" applyBorder="1" applyAlignment="1">
      <alignment/>
    </xf>
    <xf numFmtId="176" fontId="1" fillId="0" borderId="25" xfId="0" applyNumberFormat="1" applyFont="1" applyBorder="1" applyAlignment="1">
      <alignment/>
    </xf>
    <xf numFmtId="174" fontId="1" fillId="0" borderId="26" xfId="0" applyNumberFormat="1" applyFont="1" applyBorder="1" applyAlignment="1" applyProtection="1">
      <alignment horizontal="right"/>
      <protection locked="0"/>
    </xf>
    <xf numFmtId="176" fontId="1" fillId="36" borderId="26" xfId="0" applyNumberFormat="1" applyFont="1" applyFill="1" applyBorder="1" applyAlignment="1">
      <alignment horizontal="right"/>
    </xf>
    <xf numFmtId="172" fontId="1" fillId="36" borderId="26" xfId="0" applyNumberFormat="1" applyFont="1" applyFill="1" applyBorder="1" applyAlignment="1">
      <alignment horizontal="right"/>
    </xf>
    <xf numFmtId="172" fontId="1" fillId="36" borderId="27" xfId="0" applyNumberFormat="1" applyFont="1" applyFill="1" applyBorder="1" applyAlignment="1">
      <alignment horizontal="right"/>
    </xf>
    <xf numFmtId="172" fontId="7" fillId="38" borderId="10" xfId="0" applyNumberFormat="1" applyFont="1" applyFill="1" applyBorder="1" applyAlignment="1" applyProtection="1">
      <alignment horizontal="center" vertical="center"/>
      <protection locked="0"/>
    </xf>
    <xf numFmtId="0" fontId="7" fillId="36" borderId="0" xfId="0" applyFont="1" applyFill="1" applyBorder="1" applyAlignment="1">
      <alignment horizontal="justify"/>
    </xf>
    <xf numFmtId="0" fontId="7" fillId="36" borderId="0" xfId="0" applyFont="1" applyFill="1" applyBorder="1" applyAlignment="1">
      <alignment/>
    </xf>
    <xf numFmtId="176" fontId="11" fillId="36" borderId="0" xfId="0" applyNumberFormat="1" applyFont="1" applyFill="1" applyBorder="1" applyAlignment="1">
      <alignment horizontal="center"/>
    </xf>
    <xf numFmtId="0" fontId="78" fillId="39" borderId="28" xfId="0" applyFont="1" applyFill="1" applyBorder="1" applyAlignment="1">
      <alignment horizontal="left"/>
    </xf>
    <xf numFmtId="0" fontId="79" fillId="39" borderId="29" xfId="0" applyFont="1" applyFill="1" applyBorder="1" applyAlignment="1">
      <alignment/>
    </xf>
    <xf numFmtId="0" fontId="79" fillId="39" borderId="30" xfId="0" applyFont="1" applyFill="1" applyBorder="1" applyAlignment="1">
      <alignment/>
    </xf>
    <xf numFmtId="0" fontId="10" fillId="0" borderId="13" xfId="0" applyFont="1" applyBorder="1" applyAlignment="1">
      <alignment horizontal="center"/>
    </xf>
    <xf numFmtId="0" fontId="0" fillId="0" borderId="0" xfId="0" applyAlignment="1">
      <alignment/>
    </xf>
    <xf numFmtId="172" fontId="7" fillId="10" borderId="10" xfId="0" applyNumberFormat="1" applyFont="1" applyFill="1" applyBorder="1" applyAlignment="1" applyProtection="1">
      <alignment horizontal="center"/>
      <protection locked="0"/>
    </xf>
    <xf numFmtId="0" fontId="10" fillId="33" borderId="13" xfId="0" applyFont="1" applyFill="1" applyBorder="1" applyAlignment="1">
      <alignment horizontal="center"/>
    </xf>
    <xf numFmtId="0" fontId="12" fillId="33" borderId="0" xfId="0" applyFont="1" applyFill="1" applyAlignment="1">
      <alignment/>
    </xf>
    <xf numFmtId="0" fontId="74" fillId="36" borderId="0" xfId="0" applyFont="1" applyFill="1" applyBorder="1" applyAlignment="1">
      <alignment/>
    </xf>
    <xf numFmtId="0" fontId="78" fillId="40" borderId="28" xfId="0" applyFont="1" applyFill="1" applyBorder="1" applyAlignment="1">
      <alignment horizontal="left"/>
    </xf>
    <xf numFmtId="0" fontId="79" fillId="40" borderId="29" xfId="0" applyFont="1" applyFill="1" applyBorder="1" applyAlignment="1">
      <alignment/>
    </xf>
    <xf numFmtId="0" fontId="79" fillId="40" borderId="30" xfId="0" applyFont="1" applyFill="1" applyBorder="1" applyAlignment="1">
      <alignment/>
    </xf>
    <xf numFmtId="177" fontId="7" fillId="34" borderId="10" xfId="0" applyNumberFormat="1" applyFont="1" applyFill="1" applyBorder="1" applyAlignment="1">
      <alignment horizontal="center"/>
    </xf>
    <xf numFmtId="172" fontId="7" fillId="34" borderId="10" xfId="0" applyNumberFormat="1" applyFont="1" applyFill="1" applyBorder="1" applyAlignment="1">
      <alignment horizontal="center"/>
    </xf>
    <xf numFmtId="0" fontId="13" fillId="0" borderId="0" xfId="0" applyFont="1" applyAlignment="1">
      <alignment/>
    </xf>
    <xf numFmtId="0" fontId="0" fillId="0" borderId="31" xfId="0" applyBorder="1" applyAlignment="1">
      <alignment/>
    </xf>
    <xf numFmtId="0" fontId="1" fillId="41" borderId="30" xfId="0" applyFont="1" applyFill="1" applyBorder="1" applyAlignment="1">
      <alignment horizontal="center"/>
    </xf>
    <xf numFmtId="0" fontId="13" fillId="33" borderId="0" xfId="0" applyFont="1" applyFill="1" applyAlignment="1">
      <alignment/>
    </xf>
    <xf numFmtId="0" fontId="7" fillId="33" borderId="0" xfId="0" applyFont="1" applyFill="1" applyAlignment="1">
      <alignment/>
    </xf>
    <xf numFmtId="0" fontId="7" fillId="33" borderId="32" xfId="0" applyFont="1" applyFill="1" applyBorder="1" applyAlignment="1">
      <alignment horizontal="center"/>
    </xf>
    <xf numFmtId="2" fontId="7" fillId="34" borderId="33" xfId="0" applyNumberFormat="1" applyFont="1" applyFill="1" applyBorder="1" applyAlignment="1">
      <alignment horizontal="center"/>
    </xf>
    <xf numFmtId="0" fontId="7" fillId="33" borderId="11" xfId="0" applyFont="1" applyFill="1" applyBorder="1" applyAlignment="1">
      <alignment/>
    </xf>
    <xf numFmtId="0" fontId="13" fillId="33" borderId="0" xfId="0" applyFont="1" applyFill="1" applyBorder="1" applyAlignment="1">
      <alignment/>
    </xf>
    <xf numFmtId="177" fontId="7" fillId="34" borderId="34" xfId="0" applyNumberFormat="1" applyFont="1" applyFill="1" applyBorder="1" applyAlignment="1">
      <alignment horizontal="center"/>
    </xf>
    <xf numFmtId="0" fontId="7" fillId="33" borderId="15" xfId="0" applyFont="1" applyFill="1" applyBorder="1" applyAlignment="1">
      <alignment horizontal="center"/>
    </xf>
    <xf numFmtId="2" fontId="7" fillId="34" borderId="35" xfId="0" applyNumberFormat="1" applyFont="1" applyFill="1" applyBorder="1" applyAlignment="1">
      <alignment horizontal="center"/>
    </xf>
    <xf numFmtId="177" fontId="7" fillId="34" borderId="36" xfId="0" applyNumberFormat="1" applyFont="1" applyFill="1" applyBorder="1" applyAlignment="1">
      <alignment horizontal="center"/>
    </xf>
    <xf numFmtId="0" fontId="7" fillId="33" borderId="16" xfId="0" applyFont="1" applyFill="1" applyBorder="1" applyAlignment="1">
      <alignment horizontal="center"/>
    </xf>
    <xf numFmtId="2" fontId="7" fillId="34" borderId="37" xfId="0" applyNumberFormat="1" applyFont="1" applyFill="1" applyBorder="1" applyAlignment="1">
      <alignment horizontal="center"/>
    </xf>
    <xf numFmtId="0" fontId="7" fillId="33" borderId="24" xfId="0" applyFont="1" applyFill="1" applyBorder="1" applyAlignment="1">
      <alignment/>
    </xf>
    <xf numFmtId="0" fontId="13" fillId="33" borderId="12" xfId="0" applyFont="1" applyFill="1" applyBorder="1" applyAlignment="1">
      <alignment/>
    </xf>
    <xf numFmtId="177" fontId="7" fillId="34" borderId="38" xfId="0" applyNumberFormat="1" applyFont="1" applyFill="1" applyBorder="1" applyAlignment="1">
      <alignment horizontal="center"/>
    </xf>
    <xf numFmtId="0" fontId="7" fillId="33" borderId="39" xfId="0" applyFont="1" applyFill="1" applyBorder="1" applyAlignment="1">
      <alignment horizontal="center"/>
    </xf>
    <xf numFmtId="0" fontId="14" fillId="33" borderId="10" xfId="0" applyFont="1" applyFill="1" applyBorder="1" applyAlignment="1">
      <alignment horizontal="center"/>
    </xf>
    <xf numFmtId="0" fontId="80" fillId="39" borderId="0" xfId="0" applyFont="1" applyFill="1" applyAlignment="1">
      <alignment/>
    </xf>
    <xf numFmtId="0" fontId="81" fillId="39" borderId="0" xfId="0" applyFont="1" applyFill="1" applyAlignment="1">
      <alignment/>
    </xf>
    <xf numFmtId="177" fontId="82" fillId="34" borderId="13" xfId="0" applyNumberFormat="1" applyFont="1" applyFill="1" applyBorder="1" applyAlignment="1">
      <alignment horizontal="center"/>
    </xf>
    <xf numFmtId="177" fontId="7" fillId="34" borderId="13" xfId="0" applyNumberFormat="1" applyFont="1" applyFill="1" applyBorder="1" applyAlignment="1">
      <alignment horizontal="center"/>
    </xf>
    <xf numFmtId="0" fontId="13" fillId="39" borderId="0" xfId="0" applyFont="1" applyFill="1" applyAlignment="1">
      <alignment/>
    </xf>
    <xf numFmtId="0" fontId="7" fillId="33" borderId="40" xfId="0" applyFont="1" applyFill="1" applyBorder="1" applyAlignment="1">
      <alignment/>
    </xf>
    <xf numFmtId="0" fontId="7" fillId="36" borderId="0" xfId="0" applyFont="1" applyFill="1" applyBorder="1" applyAlignment="1">
      <alignment horizontal="center"/>
    </xf>
    <xf numFmtId="172" fontId="7" fillId="36" borderId="0" xfId="0" applyNumberFormat="1" applyFont="1" applyFill="1" applyBorder="1" applyAlignment="1">
      <alignment horizontal="center"/>
    </xf>
    <xf numFmtId="177" fontId="7" fillId="36" borderId="0" xfId="0" applyNumberFormat="1" applyFont="1" applyFill="1" applyBorder="1" applyAlignment="1">
      <alignment horizontal="center"/>
    </xf>
    <xf numFmtId="0" fontId="7" fillId="36" borderId="0" xfId="0" applyFont="1" applyFill="1" applyBorder="1" applyAlignment="1">
      <alignment/>
    </xf>
    <xf numFmtId="0" fontId="7" fillId="33" borderId="41" xfId="0" applyFont="1" applyFill="1" applyBorder="1" applyAlignment="1">
      <alignment horizontal="center"/>
    </xf>
    <xf numFmtId="0" fontId="7" fillId="33" borderId="26" xfId="0" applyFont="1" applyFill="1" applyBorder="1" applyAlignment="1">
      <alignment horizontal="center"/>
    </xf>
    <xf numFmtId="0" fontId="7" fillId="33" borderId="27" xfId="0" applyFont="1" applyFill="1" applyBorder="1" applyAlignment="1">
      <alignment horizontal="center"/>
    </xf>
    <xf numFmtId="0" fontId="83" fillId="36" borderId="0" xfId="0" applyFont="1" applyFill="1" applyAlignment="1">
      <alignment horizontal="center" vertical="justify"/>
    </xf>
    <xf numFmtId="0" fontId="9" fillId="36" borderId="31" xfId="0" applyFont="1" applyFill="1" applyBorder="1" applyAlignment="1">
      <alignment/>
    </xf>
    <xf numFmtId="0" fontId="74" fillId="36" borderId="22" xfId="0" applyFont="1" applyFill="1" applyBorder="1" applyAlignment="1">
      <alignment/>
    </xf>
    <xf numFmtId="0" fontId="0" fillId="0" borderId="22" xfId="0" applyBorder="1" applyAlignment="1">
      <alignment/>
    </xf>
    <xf numFmtId="0" fontId="0" fillId="0" borderId="42" xfId="0" applyBorder="1" applyAlignment="1">
      <alignment/>
    </xf>
    <xf numFmtId="0" fontId="2" fillId="0" borderId="18" xfId="0" applyFont="1" applyBorder="1" applyAlignment="1">
      <alignment horizontal="center"/>
    </xf>
    <xf numFmtId="0" fontId="3" fillId="36" borderId="18" xfId="0" applyFont="1" applyFill="1" applyBorder="1" applyAlignment="1">
      <alignment horizontal="center" wrapText="1"/>
    </xf>
    <xf numFmtId="0" fontId="2" fillId="36" borderId="10" xfId="0" applyFont="1" applyFill="1" applyBorder="1" applyAlignment="1">
      <alignment horizontal="center" wrapText="1"/>
    </xf>
    <xf numFmtId="0" fontId="8" fillId="36" borderId="10" xfId="0" applyFont="1" applyFill="1" applyBorder="1" applyAlignment="1">
      <alignment horizontal="center" wrapText="1"/>
    </xf>
    <xf numFmtId="0" fontId="2" fillId="0" borderId="4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80" fillId="39" borderId="43" xfId="0" applyFont="1" applyFill="1" applyBorder="1" applyAlignment="1">
      <alignment horizontal="center"/>
    </xf>
    <xf numFmtId="0" fontId="80" fillId="39" borderId="0" xfId="0" applyFont="1" applyFill="1" applyAlignment="1">
      <alignment horizontal="center"/>
    </xf>
    <xf numFmtId="0" fontId="84" fillId="0" borderId="28" xfId="0" applyFont="1" applyBorder="1" applyAlignment="1">
      <alignment horizontal="center"/>
    </xf>
    <xf numFmtId="0" fontId="84" fillId="0" borderId="29" xfId="0" applyFont="1" applyBorder="1" applyAlignment="1">
      <alignment horizontal="center"/>
    </xf>
    <xf numFmtId="0" fontId="84" fillId="0" borderId="30" xfId="0" applyFont="1" applyBorder="1" applyAlignment="1">
      <alignment horizontal="center"/>
    </xf>
    <xf numFmtId="0" fontId="7" fillId="10" borderId="28" xfId="0" applyFont="1" applyFill="1" applyBorder="1" applyAlignment="1">
      <alignment horizontal="center"/>
    </xf>
    <xf numFmtId="0" fontId="7" fillId="10" borderId="30" xfId="0" applyFont="1" applyFill="1" applyBorder="1" applyAlignment="1">
      <alignment horizontal="center"/>
    </xf>
    <xf numFmtId="0" fontId="10" fillId="34" borderId="44" xfId="0" applyFont="1" applyFill="1" applyBorder="1" applyAlignment="1">
      <alignment horizontal="center"/>
    </xf>
    <xf numFmtId="0" fontId="10" fillId="34" borderId="45" xfId="0" applyFont="1" applyFill="1" applyBorder="1" applyAlignment="1">
      <alignment horizontal="center"/>
    </xf>
    <xf numFmtId="0" fontId="10" fillId="34" borderId="46" xfId="0" applyFont="1" applyFill="1" applyBorder="1" applyAlignment="1">
      <alignment horizontal="center"/>
    </xf>
    <xf numFmtId="0" fontId="73" fillId="0" borderId="28" xfId="0" applyFont="1" applyBorder="1" applyAlignment="1">
      <alignment horizontal="center"/>
    </xf>
    <xf numFmtId="0" fontId="73" fillId="0" borderId="29" xfId="0" applyFont="1" applyBorder="1" applyAlignment="1">
      <alignment horizontal="center"/>
    </xf>
    <xf numFmtId="0" fontId="73" fillId="0" borderId="30" xfId="0" applyFont="1" applyBorder="1" applyAlignment="1">
      <alignment horizontal="center"/>
    </xf>
    <xf numFmtId="0" fontId="2" fillId="36" borderId="41" xfId="0" applyFont="1" applyFill="1" applyBorder="1" applyAlignment="1">
      <alignment horizontal="center" vertical="justify" wrapText="1"/>
    </xf>
    <xf numFmtId="0" fontId="2" fillId="36" borderId="26" xfId="0" applyFont="1" applyFill="1" applyBorder="1" applyAlignment="1">
      <alignment horizontal="center" vertical="justify" wrapText="1"/>
    </xf>
    <xf numFmtId="0" fontId="2" fillId="36" borderId="27" xfId="0" applyFont="1" applyFill="1" applyBorder="1" applyAlignment="1">
      <alignment horizontal="center" vertical="justify" wrapText="1"/>
    </xf>
    <xf numFmtId="0" fontId="2" fillId="36" borderId="41" xfId="0" applyFont="1" applyFill="1" applyBorder="1" applyAlignment="1">
      <alignment horizontal="center" wrapText="1"/>
    </xf>
    <xf numFmtId="0" fontId="2" fillId="36" borderId="26" xfId="0" applyFont="1" applyFill="1" applyBorder="1" applyAlignment="1">
      <alignment horizontal="center" wrapText="1"/>
    </xf>
    <xf numFmtId="0" fontId="2" fillId="36" borderId="27" xfId="0" applyFont="1" applyFill="1" applyBorder="1" applyAlignment="1">
      <alignment horizontal="center" wrapText="1"/>
    </xf>
    <xf numFmtId="0" fontId="7" fillId="33" borderId="28" xfId="0" applyFont="1" applyFill="1" applyBorder="1" applyAlignment="1">
      <alignment horizontal="center"/>
    </xf>
    <xf numFmtId="0" fontId="7" fillId="33" borderId="29" xfId="0" applyFont="1" applyFill="1" applyBorder="1" applyAlignment="1">
      <alignment horizontal="center"/>
    </xf>
    <xf numFmtId="0" fontId="7" fillId="33" borderId="30" xfId="0" applyFont="1" applyFill="1" applyBorder="1" applyAlignment="1">
      <alignment horizontal="center"/>
    </xf>
    <xf numFmtId="0" fontId="85" fillId="36" borderId="24" xfId="0" applyFont="1" applyFill="1" applyBorder="1" applyAlignment="1">
      <alignment horizontal="center"/>
    </xf>
    <xf numFmtId="0" fontId="85" fillId="36" borderId="12" xfId="0" applyFont="1" applyFill="1" applyBorder="1" applyAlignment="1">
      <alignment horizontal="center"/>
    </xf>
    <xf numFmtId="0" fontId="85" fillId="36" borderId="25" xfId="0" applyFont="1" applyFill="1" applyBorder="1" applyAlignment="1">
      <alignment horizontal="center"/>
    </xf>
    <xf numFmtId="0" fontId="86" fillId="39" borderId="28" xfId="0" applyFont="1" applyFill="1" applyBorder="1" applyAlignment="1">
      <alignment horizontal="center"/>
    </xf>
    <xf numFmtId="0" fontId="86" fillId="39" borderId="29" xfId="0" applyFont="1" applyFill="1" applyBorder="1" applyAlignment="1">
      <alignment horizontal="center"/>
    </xf>
    <xf numFmtId="0" fontId="86" fillId="39" borderId="30" xfId="0" applyFont="1" applyFill="1" applyBorder="1" applyAlignment="1">
      <alignment horizontal="center"/>
    </xf>
    <xf numFmtId="0" fontId="7" fillId="33" borderId="47" xfId="0" applyFont="1" applyFill="1" applyBorder="1" applyAlignment="1">
      <alignment horizontal="center"/>
    </xf>
    <xf numFmtId="0" fontId="7" fillId="33" borderId="48" xfId="0" applyFont="1" applyFill="1" applyBorder="1" applyAlignment="1">
      <alignment horizontal="center"/>
    </xf>
    <xf numFmtId="0" fontId="78" fillId="39" borderId="11" xfId="0" applyFont="1" applyFill="1" applyBorder="1" applyAlignment="1">
      <alignment horizontal="center"/>
    </xf>
    <xf numFmtId="0" fontId="78" fillId="39" borderId="0" xfId="0" applyFont="1" applyFill="1" applyBorder="1" applyAlignment="1">
      <alignment horizontal="center"/>
    </xf>
    <xf numFmtId="0" fontId="78" fillId="39" borderId="23" xfId="0" applyFont="1" applyFill="1" applyBorder="1" applyAlignment="1">
      <alignment horizontal="center"/>
    </xf>
    <xf numFmtId="0" fontId="76" fillId="36" borderId="28" xfId="0" applyFont="1" applyFill="1" applyBorder="1" applyAlignment="1">
      <alignment horizontal="center"/>
    </xf>
    <xf numFmtId="0" fontId="76" fillId="36" borderId="29" xfId="0" applyFont="1" applyFill="1" applyBorder="1" applyAlignment="1">
      <alignment horizontal="center"/>
    </xf>
    <xf numFmtId="0" fontId="76" fillId="36" borderId="30" xfId="0" applyFont="1" applyFill="1" applyBorder="1" applyAlignment="1">
      <alignment horizontal="center"/>
    </xf>
    <xf numFmtId="0" fontId="72" fillId="42" borderId="11" xfId="0" applyFont="1" applyFill="1" applyBorder="1" applyAlignment="1">
      <alignment horizontal="center"/>
    </xf>
    <xf numFmtId="0" fontId="72" fillId="42" borderId="0" xfId="0" applyFont="1" applyFill="1" applyBorder="1" applyAlignment="1">
      <alignment horizontal="center"/>
    </xf>
    <xf numFmtId="0" fontId="86" fillId="43" borderId="28" xfId="0" applyFont="1" applyFill="1" applyBorder="1" applyAlignment="1">
      <alignment horizontal="center"/>
    </xf>
    <xf numFmtId="0" fontId="86" fillId="43" borderId="29" xfId="0" applyFont="1" applyFill="1" applyBorder="1" applyAlignment="1">
      <alignment horizontal="center"/>
    </xf>
    <xf numFmtId="0" fontId="86" fillId="43" borderId="30" xfId="0" applyFont="1" applyFill="1" applyBorder="1" applyAlignment="1">
      <alignment horizontal="center"/>
    </xf>
    <xf numFmtId="172" fontId="7" fillId="34" borderId="41" xfId="0" applyNumberFormat="1" applyFont="1" applyFill="1" applyBorder="1" applyAlignment="1">
      <alignment horizontal="center" vertical="center"/>
    </xf>
    <xf numFmtId="172" fontId="7" fillId="34" borderId="27" xfId="0" applyNumberFormat="1" applyFont="1" applyFill="1" applyBorder="1" applyAlignment="1">
      <alignment horizontal="center" vertical="center"/>
    </xf>
    <xf numFmtId="0" fontId="7" fillId="16" borderId="28" xfId="0" applyFont="1" applyFill="1" applyBorder="1" applyAlignment="1">
      <alignment horizontal="center"/>
    </xf>
    <xf numFmtId="0" fontId="7" fillId="16" borderId="30" xfId="0" applyFont="1" applyFill="1" applyBorder="1" applyAlignment="1">
      <alignment horizontal="center"/>
    </xf>
    <xf numFmtId="0" fontId="7" fillId="16" borderId="29" xfId="0" applyFont="1" applyFill="1" applyBorder="1" applyAlignment="1">
      <alignment horizontal="center"/>
    </xf>
    <xf numFmtId="0" fontId="87" fillId="44" borderId="28" xfId="0" applyFont="1" applyFill="1" applyBorder="1" applyAlignment="1">
      <alignment horizontal="center"/>
    </xf>
    <xf numFmtId="0" fontId="87" fillId="44" borderId="29" xfId="0" applyFont="1" applyFill="1" applyBorder="1" applyAlignment="1">
      <alignment horizontal="center"/>
    </xf>
    <xf numFmtId="0" fontId="87" fillId="44" borderId="30" xfId="0" applyFont="1" applyFill="1" applyBorder="1" applyAlignment="1">
      <alignment horizontal="center"/>
    </xf>
    <xf numFmtId="0" fontId="83" fillId="43" borderId="0" xfId="0" applyFont="1" applyFill="1" applyAlignment="1">
      <alignment horizontal="center" vertical="justify"/>
    </xf>
    <xf numFmtId="0" fontId="88" fillId="0" borderId="31" xfId="0" applyFont="1" applyBorder="1" applyAlignment="1">
      <alignment horizontal="center"/>
    </xf>
    <xf numFmtId="0" fontId="88" fillId="0" borderId="22" xfId="0" applyFont="1" applyBorder="1" applyAlignment="1">
      <alignment horizontal="center"/>
    </xf>
    <xf numFmtId="0" fontId="88" fillId="0" borderId="42" xfId="0" applyFont="1" applyBorder="1" applyAlignment="1">
      <alignment horizontal="center"/>
    </xf>
    <xf numFmtId="0" fontId="89" fillId="0" borderId="24" xfId="0" applyFont="1" applyBorder="1" applyAlignment="1">
      <alignment horizontal="center"/>
    </xf>
    <xf numFmtId="0" fontId="89" fillId="0" borderId="12" xfId="0" applyFont="1" applyBorder="1" applyAlignment="1">
      <alignment horizontal="center"/>
    </xf>
    <xf numFmtId="0" fontId="89" fillId="0" borderId="25" xfId="0" applyFont="1" applyBorder="1" applyAlignment="1">
      <alignment horizontal="center"/>
    </xf>
    <xf numFmtId="0" fontId="7" fillId="34" borderId="49" xfId="0" applyFont="1" applyFill="1" applyBorder="1" applyAlignment="1">
      <alignment horizontal="center"/>
    </xf>
    <xf numFmtId="0" fontId="7" fillId="34" borderId="50" xfId="0" applyFont="1" applyFill="1" applyBorder="1" applyAlignment="1">
      <alignment horizontal="center"/>
    </xf>
    <xf numFmtId="0" fontId="7" fillId="34" borderId="19" xfId="0" applyFont="1" applyFill="1" applyBorder="1" applyAlignment="1">
      <alignment horizontal="center"/>
    </xf>
    <xf numFmtId="0" fontId="7" fillId="16" borderId="28" xfId="0" applyFont="1" applyFill="1" applyBorder="1" applyAlignment="1">
      <alignment horizontal="center" vertical="center"/>
    </xf>
    <xf numFmtId="0" fontId="7" fillId="16" borderId="29" xfId="0" applyFont="1" applyFill="1" applyBorder="1" applyAlignment="1">
      <alignment horizontal="center" vertical="center"/>
    </xf>
    <xf numFmtId="0" fontId="7" fillId="16" borderId="30" xfId="0" applyFont="1" applyFill="1" applyBorder="1" applyAlignment="1">
      <alignment horizontal="center" vertical="center"/>
    </xf>
    <xf numFmtId="0" fontId="2" fillId="0" borderId="28" xfId="0" applyFont="1" applyBorder="1" applyAlignment="1">
      <alignment horizontal="center"/>
    </xf>
    <xf numFmtId="0" fontId="2" fillId="0" borderId="30" xfId="0" applyFont="1" applyBorder="1" applyAlignment="1">
      <alignment horizontal="center"/>
    </xf>
    <xf numFmtId="0" fontId="2" fillId="36" borderId="22" xfId="0" applyFont="1" applyFill="1" applyBorder="1" applyAlignment="1">
      <alignment horizontal="center" vertical="center" wrapText="1"/>
    </xf>
    <xf numFmtId="0" fontId="2" fillId="36" borderId="42"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7" fillId="10" borderId="29" xfId="0" applyFont="1" applyFill="1" applyBorder="1" applyAlignment="1">
      <alignment horizontal="center"/>
    </xf>
    <xf numFmtId="0" fontId="2" fillId="10" borderId="31" xfId="0" applyFont="1" applyFill="1" applyBorder="1" applyAlignment="1">
      <alignment horizontal="justify"/>
    </xf>
    <xf numFmtId="0" fontId="2" fillId="10" borderId="42" xfId="0" applyFont="1" applyFill="1" applyBorder="1" applyAlignment="1">
      <alignment horizontal="justify"/>
    </xf>
    <xf numFmtId="0" fontId="2" fillId="10" borderId="24" xfId="0" applyFont="1" applyFill="1" applyBorder="1" applyAlignment="1">
      <alignment horizontal="justify"/>
    </xf>
    <xf numFmtId="0" fontId="2" fillId="10" borderId="25" xfId="0" applyFont="1" applyFill="1" applyBorder="1" applyAlignment="1">
      <alignment horizont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10.png" /><Relationship Id="rId4" Type="http://schemas.openxmlformats.org/officeDocument/2006/relationships/image" Target="../media/image3.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64</xdr:row>
      <xdr:rowOff>114300</xdr:rowOff>
    </xdr:from>
    <xdr:to>
      <xdr:col>7</xdr:col>
      <xdr:colOff>704850</xdr:colOff>
      <xdr:row>82</xdr:row>
      <xdr:rowOff>95250</xdr:rowOff>
    </xdr:to>
    <xdr:pic>
      <xdr:nvPicPr>
        <xdr:cNvPr id="1" name="37 Imagen" descr="1 Competición Rígida muestra.bmp"/>
        <xdr:cNvPicPr preferRelativeResize="1">
          <a:picLocks noChangeAspect="1"/>
        </xdr:cNvPicPr>
      </xdr:nvPicPr>
      <xdr:blipFill>
        <a:blip r:embed="rId1"/>
        <a:stretch>
          <a:fillRect/>
        </a:stretch>
      </xdr:blipFill>
      <xdr:spPr>
        <a:xfrm>
          <a:off x="0" y="12906375"/>
          <a:ext cx="6038850" cy="3409950"/>
        </a:xfrm>
        <a:prstGeom prst="rect">
          <a:avLst/>
        </a:prstGeom>
        <a:noFill/>
        <a:ln w="9525" cmpd="sng">
          <a:noFill/>
        </a:ln>
      </xdr:spPr>
    </xdr:pic>
    <xdr:clientData/>
  </xdr:twoCellAnchor>
  <xdr:twoCellAnchor>
    <xdr:from>
      <xdr:col>2</xdr:col>
      <xdr:colOff>400050</xdr:colOff>
      <xdr:row>65</xdr:row>
      <xdr:rowOff>9525</xdr:rowOff>
    </xdr:from>
    <xdr:to>
      <xdr:col>7</xdr:col>
      <xdr:colOff>295275</xdr:colOff>
      <xdr:row>65</xdr:row>
      <xdr:rowOff>66675</xdr:rowOff>
    </xdr:to>
    <xdr:sp>
      <xdr:nvSpPr>
        <xdr:cNvPr id="2" name="Line 10"/>
        <xdr:cNvSpPr>
          <a:spLocks/>
        </xdr:cNvSpPr>
      </xdr:nvSpPr>
      <xdr:spPr>
        <a:xfrm flipV="1">
          <a:off x="1924050" y="12992100"/>
          <a:ext cx="3705225" cy="57150"/>
        </a:xfrm>
        <a:prstGeom prst="line">
          <a:avLst/>
        </a:prstGeom>
        <a:noFill/>
        <a:ln w="38100" cmpd="sng">
          <a:solidFill>
            <a:srgbClr val="8EB4E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66</xdr:row>
      <xdr:rowOff>28575</xdr:rowOff>
    </xdr:from>
    <xdr:to>
      <xdr:col>7</xdr:col>
      <xdr:colOff>219075</xdr:colOff>
      <xdr:row>66</xdr:row>
      <xdr:rowOff>76200</xdr:rowOff>
    </xdr:to>
    <xdr:sp>
      <xdr:nvSpPr>
        <xdr:cNvPr id="3" name="Line 11"/>
        <xdr:cNvSpPr>
          <a:spLocks/>
        </xdr:cNvSpPr>
      </xdr:nvSpPr>
      <xdr:spPr>
        <a:xfrm flipV="1">
          <a:off x="4333875" y="13201650"/>
          <a:ext cx="1219200" cy="47625"/>
        </a:xfrm>
        <a:prstGeom prst="line">
          <a:avLst/>
        </a:prstGeom>
        <a:noFill/>
        <a:ln w="38100" cmpd="sng">
          <a:solidFill>
            <a:srgbClr val="8EB4E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371475</xdr:colOff>
      <xdr:row>63</xdr:row>
      <xdr:rowOff>171450</xdr:rowOff>
    </xdr:from>
    <xdr:to>
      <xdr:col>7</xdr:col>
      <xdr:colOff>695325</xdr:colOff>
      <xdr:row>65</xdr:row>
      <xdr:rowOff>152400</xdr:rowOff>
    </xdr:to>
    <xdr:sp>
      <xdr:nvSpPr>
        <xdr:cNvPr id="4" name="Line 14"/>
        <xdr:cNvSpPr>
          <a:spLocks/>
        </xdr:cNvSpPr>
      </xdr:nvSpPr>
      <xdr:spPr>
        <a:xfrm flipH="1">
          <a:off x="5705475" y="12773025"/>
          <a:ext cx="323850" cy="361950"/>
        </a:xfrm>
        <a:prstGeom prst="line">
          <a:avLst/>
        </a:prstGeom>
        <a:noFill/>
        <a:ln w="38100" cmpd="sng">
          <a:solidFill>
            <a:srgbClr val="000000"/>
          </a:solidFill>
          <a:headEnd type="none"/>
          <a:tailEnd type="diamond"/>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142875</xdr:colOff>
      <xdr:row>65</xdr:row>
      <xdr:rowOff>104775</xdr:rowOff>
    </xdr:from>
    <xdr:to>
      <xdr:col>5</xdr:col>
      <xdr:colOff>581025</xdr:colOff>
      <xdr:row>66</xdr:row>
      <xdr:rowOff>47625</xdr:rowOff>
    </xdr:to>
    <xdr:sp>
      <xdr:nvSpPr>
        <xdr:cNvPr id="5" name="Line 18"/>
        <xdr:cNvSpPr>
          <a:spLocks/>
        </xdr:cNvSpPr>
      </xdr:nvSpPr>
      <xdr:spPr>
        <a:xfrm>
          <a:off x="2428875" y="13087350"/>
          <a:ext cx="1962150" cy="133350"/>
        </a:xfrm>
        <a:prstGeom prst="line">
          <a:avLst/>
        </a:prstGeom>
        <a:noFill/>
        <a:ln w="5715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65</xdr:row>
      <xdr:rowOff>57150</xdr:rowOff>
    </xdr:from>
    <xdr:to>
      <xdr:col>3</xdr:col>
      <xdr:colOff>390525</xdr:colOff>
      <xdr:row>77</xdr:row>
      <xdr:rowOff>95250</xdr:rowOff>
    </xdr:to>
    <xdr:sp>
      <xdr:nvSpPr>
        <xdr:cNvPr id="6" name="Line 19"/>
        <xdr:cNvSpPr>
          <a:spLocks/>
        </xdr:cNvSpPr>
      </xdr:nvSpPr>
      <xdr:spPr>
        <a:xfrm flipH="1" flipV="1">
          <a:off x="1933575" y="13039725"/>
          <a:ext cx="742950" cy="2324100"/>
        </a:xfrm>
        <a:prstGeom prst="line">
          <a:avLst/>
        </a:prstGeom>
        <a:noFill/>
        <a:ln w="5715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190500</xdr:colOff>
      <xdr:row>81</xdr:row>
      <xdr:rowOff>142875</xdr:rowOff>
    </xdr:from>
    <xdr:to>
      <xdr:col>3</xdr:col>
      <xdr:colOff>457200</xdr:colOff>
      <xdr:row>82</xdr:row>
      <xdr:rowOff>0</xdr:rowOff>
    </xdr:to>
    <xdr:sp>
      <xdr:nvSpPr>
        <xdr:cNvPr id="7" name="Line 32"/>
        <xdr:cNvSpPr>
          <a:spLocks/>
        </xdr:cNvSpPr>
      </xdr:nvSpPr>
      <xdr:spPr>
        <a:xfrm flipV="1">
          <a:off x="2476500" y="16173450"/>
          <a:ext cx="266700" cy="47625"/>
        </a:xfrm>
        <a:prstGeom prst="line">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104775</xdr:colOff>
      <xdr:row>15</xdr:row>
      <xdr:rowOff>180975</xdr:rowOff>
    </xdr:from>
    <xdr:to>
      <xdr:col>8</xdr:col>
      <xdr:colOff>161925</xdr:colOff>
      <xdr:row>25</xdr:row>
      <xdr:rowOff>123825</xdr:rowOff>
    </xdr:to>
    <xdr:pic>
      <xdr:nvPicPr>
        <xdr:cNvPr id="8" name="Picture 41" descr="FitInseam"/>
        <xdr:cNvPicPr preferRelativeResize="1">
          <a:picLocks noChangeAspect="1"/>
        </xdr:cNvPicPr>
      </xdr:nvPicPr>
      <xdr:blipFill>
        <a:blip r:embed="rId2"/>
        <a:stretch>
          <a:fillRect/>
        </a:stretch>
      </xdr:blipFill>
      <xdr:spPr>
        <a:xfrm>
          <a:off x="5438775" y="3638550"/>
          <a:ext cx="819150" cy="1847850"/>
        </a:xfrm>
        <a:prstGeom prst="rect">
          <a:avLst/>
        </a:prstGeom>
        <a:noFill/>
        <a:ln w="9525" cmpd="sng">
          <a:noFill/>
        </a:ln>
      </xdr:spPr>
    </xdr:pic>
    <xdr:clientData/>
  </xdr:twoCellAnchor>
  <xdr:twoCellAnchor>
    <xdr:from>
      <xdr:col>3</xdr:col>
      <xdr:colOff>742950</xdr:colOff>
      <xdr:row>62</xdr:row>
      <xdr:rowOff>9525</xdr:rowOff>
    </xdr:from>
    <xdr:to>
      <xdr:col>4</xdr:col>
      <xdr:colOff>114300</xdr:colOff>
      <xdr:row>65</xdr:row>
      <xdr:rowOff>142875</xdr:rowOff>
    </xdr:to>
    <xdr:sp>
      <xdr:nvSpPr>
        <xdr:cNvPr id="9" name="Line 53"/>
        <xdr:cNvSpPr>
          <a:spLocks/>
        </xdr:cNvSpPr>
      </xdr:nvSpPr>
      <xdr:spPr>
        <a:xfrm flipH="1" flipV="1">
          <a:off x="3028950" y="12420600"/>
          <a:ext cx="133350" cy="704850"/>
        </a:xfrm>
        <a:prstGeom prst="line">
          <a:avLst/>
        </a:prstGeom>
        <a:noFill/>
        <a:ln w="38100"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63</xdr:row>
      <xdr:rowOff>0</xdr:rowOff>
    </xdr:from>
    <xdr:to>
      <xdr:col>1</xdr:col>
      <xdr:colOff>161925</xdr:colOff>
      <xdr:row>77</xdr:row>
      <xdr:rowOff>9525</xdr:rowOff>
    </xdr:to>
    <xdr:sp>
      <xdr:nvSpPr>
        <xdr:cNvPr id="10" name="Line 54"/>
        <xdr:cNvSpPr>
          <a:spLocks/>
        </xdr:cNvSpPr>
      </xdr:nvSpPr>
      <xdr:spPr>
        <a:xfrm>
          <a:off x="504825" y="12601575"/>
          <a:ext cx="419100" cy="267652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0</xdr:colOff>
      <xdr:row>13</xdr:row>
      <xdr:rowOff>142875</xdr:rowOff>
    </xdr:from>
    <xdr:ext cx="5153025" cy="2981325"/>
    <xdr:sp>
      <xdr:nvSpPr>
        <xdr:cNvPr id="11" name="32 CuadroTexto"/>
        <xdr:cNvSpPr txBox="1">
          <a:spLocks noChangeArrowheads="1"/>
        </xdr:cNvSpPr>
      </xdr:nvSpPr>
      <xdr:spPr>
        <a:xfrm>
          <a:off x="0" y="3219450"/>
          <a:ext cx="5153025" cy="2981325"/>
        </a:xfrm>
        <a:prstGeom prst="rect">
          <a:avLst/>
        </a:prstGeom>
        <a:noFill/>
        <a:ln w="9525" cmpd="sng">
          <a:noFill/>
        </a:ln>
      </xdr:spPr>
      <xdr:txBody>
        <a:bodyPr vertOverflow="clip" wrap="square" lIns="91440" tIns="45720" rIns="91440" bIns="45720"/>
        <a:p>
          <a:pPr algn="l">
            <a:defRPr/>
          </a:pPr>
          <a:r>
            <a:rPr lang="en-US" cap="none" sz="1200" b="0" i="0" u="none" baseline="0">
              <a:solidFill>
                <a:srgbClr val="000000"/>
              </a:solidFill>
              <a:latin typeface="Arial"/>
              <a:ea typeface="Arial"/>
              <a:cs typeface="Arial"/>
            </a:rPr>
            <a:t>Vístete con la ropa que montarás normalmente en bici o en todo caso un pantalón deportivo ajustado. No te pongas zapatillas, toma un libro de cubiertas duras de un grosor aproximado de 35 mm.
</a:t>
          </a:r>
          <a:r>
            <a:rPr lang="en-US" cap="none" sz="1200" b="0" i="0" u="none" baseline="0">
              <a:solidFill>
                <a:srgbClr val="000000"/>
              </a:solidFill>
              <a:latin typeface="Arial"/>
              <a:ea typeface="Arial"/>
              <a:cs typeface="Arial"/>
            </a:rPr>
            <a:t>Apóyate en una pared desnuda donde puedas hacer una marca en la pared con un lápiz.
</a:t>
          </a:r>
          <a:r>
            <a:rPr lang="en-US" cap="none" sz="1200" b="0" i="0" u="none" baseline="0">
              <a:solidFill>
                <a:srgbClr val="000000"/>
              </a:solidFill>
              <a:latin typeface="Arial"/>
              <a:ea typeface="Arial"/>
              <a:cs typeface="Arial"/>
            </a:rPr>
            <a:t>El libro hace las veces de sillín de la bicicleta. Ponte de cara a la pared, coloca el libro entre las piernas y ejerce presión sobre él. Las cubiertas frontal y trasera deberían estar perpendiculares al suelo, una vez estés en esta posición, marca una raya a lo largo de la tapa superior del libro en la pared. Coge una cinta métrica y mide la distancia del suelo a la marca, esa es la medida de tu entrepierna.</a:t>
          </a:r>
        </a:p>
      </xdr:txBody>
    </xdr:sp>
    <xdr:clientData/>
  </xdr:oneCellAnchor>
  <xdr:oneCellAnchor>
    <xdr:from>
      <xdr:col>0</xdr:col>
      <xdr:colOff>19050</xdr:colOff>
      <xdr:row>35</xdr:row>
      <xdr:rowOff>142875</xdr:rowOff>
    </xdr:from>
    <xdr:ext cx="4533900" cy="1095375"/>
    <xdr:sp>
      <xdr:nvSpPr>
        <xdr:cNvPr id="12" name="33 CuadroTexto"/>
        <xdr:cNvSpPr txBox="1">
          <a:spLocks noChangeArrowheads="1"/>
        </xdr:cNvSpPr>
      </xdr:nvSpPr>
      <xdr:spPr>
        <a:xfrm>
          <a:off x="19050" y="7410450"/>
          <a:ext cx="4533900" cy="1095375"/>
        </a:xfrm>
        <a:prstGeom prst="rect">
          <a:avLst/>
        </a:prstGeom>
        <a:noFill/>
        <a:ln w="9525" cmpd="sng">
          <a:noFill/>
        </a:ln>
      </xdr:spPr>
      <xdr:txBody>
        <a:bodyPr vertOverflow="clip" wrap="square" lIns="91440" tIns="45720" rIns="91440" bIns="45720"/>
        <a:p>
          <a:pPr algn="l">
            <a:defRPr/>
          </a:pPr>
          <a:r>
            <a:rPr lang="en-US" cap="none" sz="1200" b="0" i="0" u="none" baseline="0">
              <a:solidFill>
                <a:srgbClr val="000000"/>
              </a:solidFill>
              <a:latin typeface="Arial"/>
              <a:ea typeface="Arial"/>
              <a:cs typeface="Arial"/>
            </a:rPr>
            <a:t>Coloca el brazo apoyando el codo en una mesa con la mano extendida mirando hacia arriba y mide desde el codo hasta el extremo del dedo corazón.</a:t>
          </a:r>
        </a:p>
      </xdr:txBody>
    </xdr:sp>
    <xdr:clientData/>
  </xdr:oneCellAnchor>
  <xdr:twoCellAnchor editAs="oneCell">
    <xdr:from>
      <xdr:col>7</xdr:col>
      <xdr:colOff>123825</xdr:colOff>
      <xdr:row>31</xdr:row>
      <xdr:rowOff>38100</xdr:rowOff>
    </xdr:from>
    <xdr:to>
      <xdr:col>8</xdr:col>
      <xdr:colOff>266700</xdr:colOff>
      <xdr:row>47</xdr:row>
      <xdr:rowOff>142875</xdr:rowOff>
    </xdr:to>
    <xdr:pic>
      <xdr:nvPicPr>
        <xdr:cNvPr id="13" name="34 Imagen" descr="Nueva imagen.png"/>
        <xdr:cNvPicPr preferRelativeResize="1">
          <a:picLocks noChangeAspect="1"/>
        </xdr:cNvPicPr>
      </xdr:nvPicPr>
      <xdr:blipFill>
        <a:blip r:embed="rId3"/>
        <a:stretch>
          <a:fillRect/>
        </a:stretch>
      </xdr:blipFill>
      <xdr:spPr>
        <a:xfrm>
          <a:off x="5457825" y="6543675"/>
          <a:ext cx="904875" cy="3152775"/>
        </a:xfrm>
        <a:prstGeom prst="rect">
          <a:avLst/>
        </a:prstGeom>
        <a:noFill/>
        <a:ln w="9525" cmpd="sng">
          <a:noFill/>
        </a:ln>
      </xdr:spPr>
    </xdr:pic>
    <xdr:clientData/>
  </xdr:twoCellAnchor>
  <xdr:twoCellAnchor>
    <xdr:from>
      <xdr:col>3</xdr:col>
      <xdr:colOff>219075</xdr:colOff>
      <xdr:row>74</xdr:row>
      <xdr:rowOff>123825</xdr:rowOff>
    </xdr:from>
    <xdr:to>
      <xdr:col>5</xdr:col>
      <xdr:colOff>638175</xdr:colOff>
      <xdr:row>85</xdr:row>
      <xdr:rowOff>9525</xdr:rowOff>
    </xdr:to>
    <xdr:sp>
      <xdr:nvSpPr>
        <xdr:cNvPr id="14" name="Line 1"/>
        <xdr:cNvSpPr>
          <a:spLocks/>
        </xdr:cNvSpPr>
      </xdr:nvSpPr>
      <xdr:spPr>
        <a:xfrm flipH="1" flipV="1">
          <a:off x="2505075" y="14820900"/>
          <a:ext cx="1943100" cy="198120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495300</xdr:colOff>
      <xdr:row>81</xdr:row>
      <xdr:rowOff>171450</xdr:rowOff>
    </xdr:from>
    <xdr:to>
      <xdr:col>3</xdr:col>
      <xdr:colOff>361950</xdr:colOff>
      <xdr:row>84</xdr:row>
      <xdr:rowOff>190500</xdr:rowOff>
    </xdr:to>
    <xdr:sp>
      <xdr:nvSpPr>
        <xdr:cNvPr id="15" name="Line 2"/>
        <xdr:cNvSpPr>
          <a:spLocks/>
        </xdr:cNvSpPr>
      </xdr:nvSpPr>
      <xdr:spPr>
        <a:xfrm flipV="1">
          <a:off x="2019300" y="16202025"/>
          <a:ext cx="628650" cy="59055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70</xdr:row>
      <xdr:rowOff>190500</xdr:rowOff>
    </xdr:from>
    <xdr:to>
      <xdr:col>3</xdr:col>
      <xdr:colOff>142875</xdr:colOff>
      <xdr:row>79</xdr:row>
      <xdr:rowOff>0</xdr:rowOff>
    </xdr:to>
    <xdr:sp>
      <xdr:nvSpPr>
        <xdr:cNvPr id="16" name="35 Abrir llave"/>
        <xdr:cNvSpPr>
          <a:spLocks/>
        </xdr:cNvSpPr>
      </xdr:nvSpPr>
      <xdr:spPr>
        <a:xfrm rot="20416409">
          <a:off x="819150" y="14125575"/>
          <a:ext cx="1609725" cy="1524000"/>
        </a:xfrm>
        <a:prstGeom prst="leftBrace">
          <a:avLst>
            <a:gd name="adj" fmla="val 5981"/>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228600</xdr:colOff>
      <xdr:row>65</xdr:row>
      <xdr:rowOff>19050</xdr:rowOff>
    </xdr:from>
    <xdr:to>
      <xdr:col>7</xdr:col>
      <xdr:colOff>295275</xdr:colOff>
      <xdr:row>66</xdr:row>
      <xdr:rowOff>38100</xdr:rowOff>
    </xdr:to>
    <xdr:sp>
      <xdr:nvSpPr>
        <xdr:cNvPr id="17" name="Line 32"/>
        <xdr:cNvSpPr>
          <a:spLocks/>
        </xdr:cNvSpPr>
      </xdr:nvSpPr>
      <xdr:spPr>
        <a:xfrm flipH="1">
          <a:off x="5562600" y="13001625"/>
          <a:ext cx="66675" cy="209550"/>
        </a:xfrm>
        <a:prstGeom prst="line">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114300</xdr:colOff>
      <xdr:row>65</xdr:row>
      <xdr:rowOff>95250</xdr:rowOff>
    </xdr:from>
    <xdr:to>
      <xdr:col>3</xdr:col>
      <xdr:colOff>180975</xdr:colOff>
      <xdr:row>82</xdr:row>
      <xdr:rowOff>19050</xdr:rowOff>
    </xdr:to>
    <xdr:sp>
      <xdr:nvSpPr>
        <xdr:cNvPr id="18" name="Line 10"/>
        <xdr:cNvSpPr>
          <a:spLocks/>
        </xdr:cNvSpPr>
      </xdr:nvSpPr>
      <xdr:spPr>
        <a:xfrm flipH="1" flipV="1">
          <a:off x="2400300" y="13077825"/>
          <a:ext cx="66675" cy="3162300"/>
        </a:xfrm>
        <a:prstGeom prst="line">
          <a:avLst/>
        </a:prstGeom>
        <a:noFill/>
        <a:ln w="38100" cmpd="sng">
          <a:solidFill>
            <a:srgbClr val="4F622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400050</xdr:colOff>
      <xdr:row>77</xdr:row>
      <xdr:rowOff>85725</xdr:rowOff>
    </xdr:from>
    <xdr:to>
      <xdr:col>3</xdr:col>
      <xdr:colOff>447675</xdr:colOff>
      <xdr:row>81</xdr:row>
      <xdr:rowOff>161925</xdr:rowOff>
    </xdr:to>
    <xdr:sp>
      <xdr:nvSpPr>
        <xdr:cNvPr id="19" name="Line 10"/>
        <xdr:cNvSpPr>
          <a:spLocks/>
        </xdr:cNvSpPr>
      </xdr:nvSpPr>
      <xdr:spPr>
        <a:xfrm flipH="1" flipV="1">
          <a:off x="2686050" y="15354300"/>
          <a:ext cx="47625" cy="838200"/>
        </a:xfrm>
        <a:prstGeom prst="line">
          <a:avLst/>
        </a:prstGeom>
        <a:noFill/>
        <a:ln w="38100" cmpd="sng">
          <a:solidFill>
            <a:srgbClr val="4F622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85725</xdr:colOff>
      <xdr:row>90</xdr:row>
      <xdr:rowOff>104775</xdr:rowOff>
    </xdr:from>
    <xdr:ext cx="6724650" cy="2257425"/>
    <xdr:sp>
      <xdr:nvSpPr>
        <xdr:cNvPr id="20" name="36 CuadroTexto"/>
        <xdr:cNvSpPr txBox="1">
          <a:spLocks noChangeArrowheads="1"/>
        </xdr:cNvSpPr>
      </xdr:nvSpPr>
      <xdr:spPr>
        <a:xfrm>
          <a:off x="85725" y="17849850"/>
          <a:ext cx="6724650" cy="2257425"/>
        </a:xfrm>
        <a:prstGeom prst="rect">
          <a:avLst/>
        </a:prstGeom>
        <a:solidFill>
          <a:srgbClr val="FFFFFF"/>
        </a:solidFill>
        <a:ln w="25400" cmpd="sng">
          <a:solidFill>
            <a:srgbClr val="C0504D"/>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Arial"/>
              <a:ea typeface="Arial"/>
              <a:cs typeface="Arial"/>
            </a:rPr>
            <a:t>La TALLA se mide desde el centro del eje central hasta el final del tubo vertical donde se coloca la tija en la que va el sillín.
</a:t>
          </a:r>
          <a:r>
            <a:rPr lang="en-US" cap="none" sz="1200" b="0" i="0" u="none" baseline="0">
              <a:solidFill>
                <a:srgbClr val="000000"/>
              </a:solidFill>
              <a:latin typeface="Arial"/>
              <a:ea typeface="Arial"/>
              <a:cs typeface="Arial"/>
            </a:rPr>
            <a:t>
</a:t>
          </a:r>
          <a:r>
            <a:rPr lang="en-US" cap="none" sz="1400" b="1" i="0" u="sng" baseline="0">
              <a:solidFill>
                <a:srgbClr val="FF0000"/>
              </a:solidFill>
              <a:latin typeface="Arial"/>
              <a:ea typeface="Arial"/>
              <a:cs typeface="Arial"/>
            </a:rPr>
            <a:t>LAS MEDIDAS</a:t>
          </a:r>
          <a:r>
            <a:rPr lang="en-US" cap="none" sz="1400" b="1" i="0" u="sng" baseline="0">
              <a:solidFill>
                <a:srgbClr val="FF0000"/>
              </a:solidFill>
              <a:latin typeface="Arial"/>
              <a:ea typeface="Arial"/>
              <a:cs typeface="Arial"/>
            </a:rPr>
            <a:t> EN ROJO SON LAS MODIFICABLES POR EL CICLISTA: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La altura del sillín que se mide desde el centro del eje, en la misma dirección del tubo vertical hasta el punto más alto del sillín.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El retroceso es la diferencia entre la punta del sillín y el centro del eje, tomados como su de la punta se dejara caer una plomada.</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La distancia sillín-manillar se mide desde la punta del sillín hasta el centro del manillar.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La diferencia de alturas es la mayor altura de la punta del sillín con respecto al centro del manillar.</a:t>
          </a:r>
        </a:p>
      </xdr:txBody>
    </xdr:sp>
    <xdr:clientData/>
  </xdr:oneCellAnchor>
  <xdr:twoCellAnchor>
    <xdr:from>
      <xdr:col>10</xdr:col>
      <xdr:colOff>161925</xdr:colOff>
      <xdr:row>17</xdr:row>
      <xdr:rowOff>66675</xdr:rowOff>
    </xdr:from>
    <xdr:to>
      <xdr:col>16</xdr:col>
      <xdr:colOff>600075</xdr:colOff>
      <xdr:row>21</xdr:row>
      <xdr:rowOff>133350</xdr:rowOff>
    </xdr:to>
    <xdr:sp>
      <xdr:nvSpPr>
        <xdr:cNvPr id="21" name="Text Box 4"/>
        <xdr:cNvSpPr txBox="1">
          <a:spLocks noChangeArrowheads="1"/>
        </xdr:cNvSpPr>
      </xdr:nvSpPr>
      <xdr:spPr>
        <a:xfrm>
          <a:off x="7677150" y="3905250"/>
          <a:ext cx="5219700" cy="828675"/>
        </a:xfrm>
        <a:prstGeom prst="rect">
          <a:avLst/>
        </a:prstGeom>
        <a:solidFill>
          <a:srgbClr val="FFFFFF"/>
        </a:solidFill>
        <a:ln w="9525" cmpd="sng">
          <a:noFill/>
        </a:ln>
      </xdr:spPr>
      <xdr:txBody>
        <a:bodyPr vertOverflow="clip" wrap="square" lIns="27432" tIns="18288" rIns="27432" bIns="0"/>
        <a:p>
          <a:pPr algn="just">
            <a:defRPr/>
          </a:pPr>
          <a:r>
            <a:rPr lang="en-US" cap="none" sz="1200" b="0" i="0" u="none" baseline="0">
              <a:solidFill>
                <a:srgbClr val="000000"/>
              </a:solidFill>
              <a:latin typeface="Arial"/>
              <a:ea typeface="Arial"/>
              <a:cs typeface="Arial"/>
            </a:rPr>
            <a:t>ESTANDO SENTADO SOBRE UN TABURETE SIN RESPALDO, QUE PERMITA UNA FLEXION DE 90º DE RODILLAS, APOYARSE BIEN EN LA PARED, NO SOLO ESPALDA, SINO TAMBIEN LA CADERA, SE TOMA LA DISTANCIA HORIZONTAL ENTRE LA PARED Y EL POLO ANTERIOR DE LA ROTULA</a:t>
          </a:r>
        </a:p>
      </xdr:txBody>
    </xdr:sp>
    <xdr:clientData/>
  </xdr:twoCellAnchor>
  <xdr:twoCellAnchor>
    <xdr:from>
      <xdr:col>10</xdr:col>
      <xdr:colOff>390525</xdr:colOff>
      <xdr:row>34</xdr:row>
      <xdr:rowOff>114300</xdr:rowOff>
    </xdr:from>
    <xdr:to>
      <xdr:col>16</xdr:col>
      <xdr:colOff>638175</xdr:colOff>
      <xdr:row>38</xdr:row>
      <xdr:rowOff>85725</xdr:rowOff>
    </xdr:to>
    <xdr:sp>
      <xdr:nvSpPr>
        <xdr:cNvPr id="22" name="Text Box 6"/>
        <xdr:cNvSpPr txBox="1">
          <a:spLocks noChangeArrowheads="1"/>
        </xdr:cNvSpPr>
      </xdr:nvSpPr>
      <xdr:spPr>
        <a:xfrm>
          <a:off x="7905750" y="7191375"/>
          <a:ext cx="5029200" cy="73342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Arial"/>
              <a:ea typeface="Arial"/>
              <a:cs typeface="Arial"/>
            </a:rPr>
            <a:t>EN LA MISMA POSICION, Y CON UN ANGULO DE RODILLA DE 90º Y LA PLANTA DEL PIE TOTALMENTE APOYADA EN EL SUELO, SE MIDE LA DISTANCIA VERTICAL ENTRE EL SUELO Y EL POLO SUPERIOR DE LA ROTULA.</a:t>
          </a:r>
        </a:p>
      </xdr:txBody>
    </xdr:sp>
    <xdr:clientData/>
  </xdr:twoCellAnchor>
  <xdr:twoCellAnchor>
    <xdr:from>
      <xdr:col>10</xdr:col>
      <xdr:colOff>457200</xdr:colOff>
      <xdr:row>42</xdr:row>
      <xdr:rowOff>152400</xdr:rowOff>
    </xdr:from>
    <xdr:to>
      <xdr:col>16</xdr:col>
      <xdr:colOff>619125</xdr:colOff>
      <xdr:row>46</xdr:row>
      <xdr:rowOff>123825</xdr:rowOff>
    </xdr:to>
    <xdr:sp>
      <xdr:nvSpPr>
        <xdr:cNvPr id="23" name="Text Box 7"/>
        <xdr:cNvSpPr txBox="1">
          <a:spLocks noChangeArrowheads="1"/>
        </xdr:cNvSpPr>
      </xdr:nvSpPr>
      <xdr:spPr>
        <a:xfrm>
          <a:off x="7972425" y="8753475"/>
          <a:ext cx="4943475" cy="73342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Arial"/>
              <a:ea typeface="Arial"/>
              <a:cs typeface="Arial"/>
            </a:rPr>
            <a:t>EN LA MISMA POSICION, Y CON LA ESPALDA VERTICAL Y BIEN APOYADA EN LA PARED, SE MIDE LA DISTANCIA VERTICAL EXISTENTE ENTRE EL PLANO DE LA SILLA Y LA PARTE SUPERIOR DE LA CLAVICULA EN SU UNION CON EL ACROMION.</a:t>
          </a:r>
        </a:p>
      </xdr:txBody>
    </xdr:sp>
    <xdr:clientData/>
  </xdr:twoCellAnchor>
  <xdr:twoCellAnchor>
    <xdr:from>
      <xdr:col>10</xdr:col>
      <xdr:colOff>285750</xdr:colOff>
      <xdr:row>25</xdr:row>
      <xdr:rowOff>85725</xdr:rowOff>
    </xdr:from>
    <xdr:to>
      <xdr:col>16</xdr:col>
      <xdr:colOff>609600</xdr:colOff>
      <xdr:row>29</xdr:row>
      <xdr:rowOff>190500</xdr:rowOff>
    </xdr:to>
    <xdr:sp>
      <xdr:nvSpPr>
        <xdr:cNvPr id="24" name="Text Box 8"/>
        <xdr:cNvSpPr txBox="1">
          <a:spLocks noChangeArrowheads="1"/>
        </xdr:cNvSpPr>
      </xdr:nvSpPr>
      <xdr:spPr>
        <a:xfrm>
          <a:off x="7800975" y="5448300"/>
          <a:ext cx="5105400" cy="86677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Arial"/>
              <a:ea typeface="Arial"/>
              <a:cs typeface="Arial"/>
            </a:rPr>
            <a:t>EN LA MISMA POSICION, COGEMOS UN LAPIZ Y CERRAMOS LA MANO, Y ELEVAMOS EL BRAZO HASTA LA HORIZONTAL, CON CUIDADO DE NO ADELANTAR EL HOMBRO, NI ATRASARLO, PROCURAR UNA POSTURA NORMAL. SE MIDE LA DISTANCIA ENTRE EL LAPIZ Y LA PARED EN UNA LINEA QUE DISCURRE PARALELA AL SUELO</a:t>
          </a:r>
        </a:p>
      </xdr:txBody>
    </xdr:sp>
    <xdr:clientData/>
  </xdr:twoCellAnchor>
  <xdr:twoCellAnchor>
    <xdr:from>
      <xdr:col>10</xdr:col>
      <xdr:colOff>571500</xdr:colOff>
      <xdr:row>50</xdr:row>
      <xdr:rowOff>66675</xdr:rowOff>
    </xdr:from>
    <xdr:to>
      <xdr:col>16</xdr:col>
      <xdr:colOff>619125</xdr:colOff>
      <xdr:row>54</xdr:row>
      <xdr:rowOff>38100</xdr:rowOff>
    </xdr:to>
    <xdr:sp>
      <xdr:nvSpPr>
        <xdr:cNvPr id="25" name="Text Box 10"/>
        <xdr:cNvSpPr txBox="1">
          <a:spLocks noChangeArrowheads="1"/>
        </xdr:cNvSpPr>
      </xdr:nvSpPr>
      <xdr:spPr>
        <a:xfrm>
          <a:off x="8086725" y="10191750"/>
          <a:ext cx="4829175" cy="73342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Arial"/>
              <a:ea typeface="Arial"/>
              <a:cs typeface="Arial"/>
            </a:rPr>
            <a:t>SE COLOCA EL BRAZO FLEXIONADO EN UN ANGULO DE 45º POR EL CODO, Y SE MIDE LA DISTANCIA ENTRE EL LAPIZ QUE AGARRAMOS CON EL PUÑO CERRADO, Y EL OLECRANON (PARTE POSTERIOR DEL CODO) </a:t>
          </a:r>
        </a:p>
      </xdr:txBody>
    </xdr:sp>
    <xdr:clientData/>
  </xdr:twoCellAnchor>
  <xdr:twoCellAnchor>
    <xdr:from>
      <xdr:col>10</xdr:col>
      <xdr:colOff>9525</xdr:colOff>
      <xdr:row>104</xdr:row>
      <xdr:rowOff>104775</xdr:rowOff>
    </xdr:from>
    <xdr:to>
      <xdr:col>17</xdr:col>
      <xdr:colOff>733425</xdr:colOff>
      <xdr:row>110</xdr:row>
      <xdr:rowOff>123825</xdr:rowOff>
    </xdr:to>
    <xdr:sp>
      <xdr:nvSpPr>
        <xdr:cNvPr id="26" name="Text Box 11"/>
        <xdr:cNvSpPr txBox="1">
          <a:spLocks noChangeArrowheads="1"/>
        </xdr:cNvSpPr>
      </xdr:nvSpPr>
      <xdr:spPr>
        <a:xfrm>
          <a:off x="7524750" y="20516850"/>
          <a:ext cx="6267450" cy="1162050"/>
        </a:xfrm>
        <a:prstGeom prst="rect">
          <a:avLst/>
        </a:prstGeom>
        <a:solidFill>
          <a:srgbClr val="FFFFFF"/>
        </a:solidFill>
        <a:ln w="9525" cmpd="sng">
          <a:noFill/>
        </a:ln>
      </xdr:spPr>
      <xdr:txBody>
        <a:bodyPr vertOverflow="clip" wrap="square" lIns="27432" tIns="18288" rIns="27432" bIns="0"/>
        <a:p>
          <a:pPr algn="just">
            <a:defRPr/>
          </a:pPr>
          <a:r>
            <a:rPr lang="en-US" cap="none" sz="1200" b="0" i="0" u="none" baseline="0">
              <a:solidFill>
                <a:srgbClr val="000000"/>
              </a:solidFill>
              <a:latin typeface="Arial"/>
              <a:ea typeface="Arial"/>
              <a:cs typeface="Arial"/>
            </a:rPr>
            <a:t>EN EL CASO DE QUE EL INDICE </a:t>
          </a:r>
          <a:r>
            <a:rPr lang="en-US" cap="none" sz="1200" b="1" i="0" u="none" baseline="0">
              <a:solidFill>
                <a:srgbClr val="000000"/>
              </a:solidFill>
              <a:latin typeface="Arial"/>
              <a:ea typeface="Arial"/>
              <a:cs typeface="Arial"/>
            </a:rPr>
            <a:t>T/E</a:t>
          </a:r>
          <a:r>
            <a:rPr lang="en-US" cap="none" sz="1200" b="0" i="0" u="none" baseline="0">
              <a:solidFill>
                <a:srgbClr val="000000"/>
              </a:solidFill>
              <a:latin typeface="Arial"/>
              <a:ea typeface="Arial"/>
              <a:cs typeface="Arial"/>
            </a:rPr>
            <a:t>  Y </a:t>
          </a:r>
          <a:r>
            <a:rPr lang="en-US" cap="none" sz="1200" b="1" i="0" u="none" baseline="0">
              <a:solidFill>
                <a:srgbClr val="000000"/>
              </a:solidFill>
              <a:latin typeface="Arial"/>
              <a:ea typeface="Arial"/>
              <a:cs typeface="Arial"/>
            </a:rPr>
            <a:t>A/E</a:t>
          </a:r>
          <a:r>
            <a:rPr lang="en-US" cap="none" sz="1200" b="0" i="0" u="none" baseline="0">
              <a:solidFill>
                <a:srgbClr val="000000"/>
              </a:solidFill>
              <a:latin typeface="Arial"/>
              <a:ea typeface="Arial"/>
              <a:cs typeface="Arial"/>
            </a:rPr>
            <a:t> SEAN SIMILARES A LOS VALORES DE REFERENCIA ESTANDAR, EL CUADRO DEBERÍA SER CUADRADO. SIN EMBARGO UNAS RELACIONES MUY BAJAS RESPECTO A REF ESTANDAR, ACONSEJAN LA ELECCION DE UN CUADRO CORTO (MENOR LONGITUD QUE ALTURA), MIENTRAS QUE UNAS RELACIONES ALTAS CON RESPECTO A LA REF ESTANDAR ACONSEJAN LA ELECCION DE UN CUADRO LARGO (MAYOR LONGITUD QUE ALTURA).
</a:t>
          </a:r>
        </a:p>
      </xdr:txBody>
    </xdr:sp>
    <xdr:clientData/>
  </xdr:twoCellAnchor>
  <xdr:twoCellAnchor>
    <xdr:from>
      <xdr:col>9</xdr:col>
      <xdr:colOff>657225</xdr:colOff>
      <xdr:row>112</xdr:row>
      <xdr:rowOff>161925</xdr:rowOff>
    </xdr:from>
    <xdr:to>
      <xdr:col>17</xdr:col>
      <xdr:colOff>647700</xdr:colOff>
      <xdr:row>114</xdr:row>
      <xdr:rowOff>114300</xdr:rowOff>
    </xdr:to>
    <xdr:sp>
      <xdr:nvSpPr>
        <xdr:cNvPr id="27" name="Text Box 16"/>
        <xdr:cNvSpPr txBox="1">
          <a:spLocks noChangeArrowheads="1"/>
        </xdr:cNvSpPr>
      </xdr:nvSpPr>
      <xdr:spPr>
        <a:xfrm>
          <a:off x="7515225" y="22098000"/>
          <a:ext cx="6191250" cy="33337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Arial"/>
              <a:ea typeface="Arial"/>
              <a:cs typeface="Arial"/>
            </a:rPr>
            <a:t>(AS)= MEDIDO DESDE EL PUNTO MAS ALTO DEL HUECO O ZONA CONCAVA DEL SILLIN, HASTA EL CENTRO DE LA CAJA PEDALIER</a:t>
          </a:r>
        </a:p>
      </xdr:txBody>
    </xdr:sp>
    <xdr:clientData/>
  </xdr:twoCellAnchor>
  <xdr:twoCellAnchor>
    <xdr:from>
      <xdr:col>9</xdr:col>
      <xdr:colOff>657225</xdr:colOff>
      <xdr:row>117</xdr:row>
      <xdr:rowOff>123825</xdr:rowOff>
    </xdr:from>
    <xdr:to>
      <xdr:col>17</xdr:col>
      <xdr:colOff>685800</xdr:colOff>
      <xdr:row>121</xdr:row>
      <xdr:rowOff>66675</xdr:rowOff>
    </xdr:to>
    <xdr:sp>
      <xdr:nvSpPr>
        <xdr:cNvPr id="28" name="Text Box 17"/>
        <xdr:cNvSpPr txBox="1">
          <a:spLocks noChangeArrowheads="1"/>
        </xdr:cNvSpPr>
      </xdr:nvSpPr>
      <xdr:spPr>
        <a:xfrm>
          <a:off x="7515225" y="23012400"/>
          <a:ext cx="6229350" cy="704850"/>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Arial"/>
              <a:ea typeface="Arial"/>
              <a:cs typeface="Arial"/>
            </a:rPr>
            <a:t>(R)= SE TIRA UNA PLOMADA SOBRE LA VERTICAL QUE CRUCE EL TUBO HORIZONTAL Y A LA CAJA PEDALIER POR SU CENTRO. UNA VEZ DETERMINADO EL PUNTO EN EL TUBO HORIZONTAL, SE COLOCA UNA ESCUADRA SOBRE EL TUBO HORIZONTAL, Y EL SEGMENTO QUE QUEDA PERPENDICULAR AL SUELO, ENFRENTADO A LA PUNTA DEL SILLIN.</a:t>
          </a:r>
        </a:p>
      </xdr:txBody>
    </xdr:sp>
    <xdr:clientData/>
  </xdr:twoCellAnchor>
  <xdr:twoCellAnchor>
    <xdr:from>
      <xdr:col>10</xdr:col>
      <xdr:colOff>9525</xdr:colOff>
      <xdr:row>123</xdr:row>
      <xdr:rowOff>95250</xdr:rowOff>
    </xdr:from>
    <xdr:to>
      <xdr:col>17</xdr:col>
      <xdr:colOff>704850</xdr:colOff>
      <xdr:row>125</xdr:row>
      <xdr:rowOff>76200</xdr:rowOff>
    </xdr:to>
    <xdr:sp>
      <xdr:nvSpPr>
        <xdr:cNvPr id="29" name="Text Box 18"/>
        <xdr:cNvSpPr txBox="1">
          <a:spLocks noChangeArrowheads="1"/>
        </xdr:cNvSpPr>
      </xdr:nvSpPr>
      <xdr:spPr>
        <a:xfrm>
          <a:off x="7524750" y="24126825"/>
          <a:ext cx="6238875" cy="361950"/>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Arial"/>
              <a:ea typeface="Arial"/>
              <a:cs typeface="Arial"/>
            </a:rPr>
            <a:t>(SM)= MEDIDO DESDE LA PUNTA DEL SILLIN HASTA EL EXTREMO DE LA POTENCIA QUE ABRAZA AL MANILLAR</a:t>
          </a:r>
        </a:p>
      </xdr:txBody>
    </xdr:sp>
    <xdr:clientData/>
  </xdr:twoCellAnchor>
  <xdr:twoCellAnchor>
    <xdr:from>
      <xdr:col>10</xdr:col>
      <xdr:colOff>9525</xdr:colOff>
      <xdr:row>127</xdr:row>
      <xdr:rowOff>161925</xdr:rowOff>
    </xdr:from>
    <xdr:to>
      <xdr:col>17</xdr:col>
      <xdr:colOff>714375</xdr:colOff>
      <xdr:row>129</xdr:row>
      <xdr:rowOff>171450</xdr:rowOff>
    </xdr:to>
    <xdr:sp>
      <xdr:nvSpPr>
        <xdr:cNvPr id="30" name="Text Box 19"/>
        <xdr:cNvSpPr txBox="1">
          <a:spLocks noChangeArrowheads="1"/>
        </xdr:cNvSpPr>
      </xdr:nvSpPr>
      <xdr:spPr>
        <a:xfrm>
          <a:off x="7524750" y="24955500"/>
          <a:ext cx="6248400" cy="39052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Arial"/>
              <a:ea typeface="Arial"/>
              <a:cs typeface="Arial"/>
            </a:rPr>
            <a:t>(ST)= SE OBTIENE POR LA DIFERENCIA ENTRE LAS ALTURAS DE LA PONTENCIA AL TUBO HORIZONTAL Y DE LA ALTURA DE LA PARTE SUPERIOR DEL SILLIN AL TUBO HORIZONTAL</a:t>
          </a:r>
        </a:p>
      </xdr:txBody>
    </xdr:sp>
    <xdr:clientData/>
  </xdr:twoCellAnchor>
  <xdr:twoCellAnchor editAs="oneCell">
    <xdr:from>
      <xdr:col>10</xdr:col>
      <xdr:colOff>342900</xdr:colOff>
      <xdr:row>62</xdr:row>
      <xdr:rowOff>28575</xdr:rowOff>
    </xdr:from>
    <xdr:to>
      <xdr:col>17</xdr:col>
      <xdr:colOff>638175</xdr:colOff>
      <xdr:row>83</xdr:row>
      <xdr:rowOff>66675</xdr:rowOff>
    </xdr:to>
    <xdr:pic>
      <xdr:nvPicPr>
        <xdr:cNvPr id="31" name="Picture 3"/>
        <xdr:cNvPicPr preferRelativeResize="1">
          <a:picLocks noChangeAspect="1"/>
        </xdr:cNvPicPr>
      </xdr:nvPicPr>
      <xdr:blipFill>
        <a:blip r:embed="rId4"/>
        <a:stretch>
          <a:fillRect/>
        </a:stretch>
      </xdr:blipFill>
      <xdr:spPr>
        <a:xfrm>
          <a:off x="7858125" y="12439650"/>
          <a:ext cx="5838825" cy="4038600"/>
        </a:xfrm>
        <a:prstGeom prst="rect">
          <a:avLst/>
        </a:prstGeom>
        <a:noFill/>
        <a:ln w="9525" cmpd="sng">
          <a:noFill/>
        </a:ln>
      </xdr:spPr>
    </xdr:pic>
    <xdr:clientData/>
  </xdr:twoCellAnchor>
  <xdr:twoCellAnchor>
    <xdr:from>
      <xdr:col>10</xdr:col>
      <xdr:colOff>885825</xdr:colOff>
      <xdr:row>59</xdr:row>
      <xdr:rowOff>0</xdr:rowOff>
    </xdr:from>
    <xdr:to>
      <xdr:col>11</xdr:col>
      <xdr:colOff>152400</xdr:colOff>
      <xdr:row>76</xdr:row>
      <xdr:rowOff>28575</xdr:rowOff>
    </xdr:to>
    <xdr:sp>
      <xdr:nvSpPr>
        <xdr:cNvPr id="32" name="82 Conector recto de flecha"/>
        <xdr:cNvSpPr>
          <a:spLocks/>
        </xdr:cNvSpPr>
      </xdr:nvSpPr>
      <xdr:spPr>
        <a:xfrm rot="16200000" flipH="1">
          <a:off x="8401050" y="11839575"/>
          <a:ext cx="238125" cy="32670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400050</xdr:colOff>
      <xdr:row>64</xdr:row>
      <xdr:rowOff>133350</xdr:rowOff>
    </xdr:from>
    <xdr:to>
      <xdr:col>13</xdr:col>
      <xdr:colOff>457200</xdr:colOff>
      <xdr:row>77</xdr:row>
      <xdr:rowOff>85725</xdr:rowOff>
    </xdr:to>
    <xdr:sp>
      <xdr:nvSpPr>
        <xdr:cNvPr id="33" name="4 Conector recto de flecha"/>
        <xdr:cNvSpPr>
          <a:spLocks/>
        </xdr:cNvSpPr>
      </xdr:nvSpPr>
      <xdr:spPr>
        <a:xfrm rot="16200000" flipH="1">
          <a:off x="9648825" y="12925425"/>
          <a:ext cx="819150" cy="2428875"/>
        </a:xfrm>
        <a:prstGeom prst="straightConnector1">
          <a:avLst/>
        </a:prstGeom>
        <a:noFill/>
        <a:ln w="76200" cmpd="sng">
          <a:solidFill>
            <a:srgbClr val="FF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495300</xdr:colOff>
      <xdr:row>70</xdr:row>
      <xdr:rowOff>85725</xdr:rowOff>
    </xdr:from>
    <xdr:to>
      <xdr:col>13</xdr:col>
      <xdr:colOff>19050</xdr:colOff>
      <xdr:row>84</xdr:row>
      <xdr:rowOff>171450</xdr:rowOff>
    </xdr:to>
    <xdr:sp>
      <xdr:nvSpPr>
        <xdr:cNvPr id="34" name="84 Conector recto de flecha"/>
        <xdr:cNvSpPr>
          <a:spLocks/>
        </xdr:cNvSpPr>
      </xdr:nvSpPr>
      <xdr:spPr>
        <a:xfrm rot="5400000" flipH="1" flipV="1">
          <a:off x="8982075" y="14020800"/>
          <a:ext cx="1047750" cy="27527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95250</xdr:colOff>
      <xdr:row>64</xdr:row>
      <xdr:rowOff>104775</xdr:rowOff>
    </xdr:from>
    <xdr:to>
      <xdr:col>13</xdr:col>
      <xdr:colOff>133350</xdr:colOff>
      <xdr:row>80</xdr:row>
      <xdr:rowOff>85725</xdr:rowOff>
    </xdr:to>
    <xdr:sp>
      <xdr:nvSpPr>
        <xdr:cNvPr id="35" name="85 Conector recto"/>
        <xdr:cNvSpPr>
          <a:spLocks/>
        </xdr:cNvSpPr>
      </xdr:nvSpPr>
      <xdr:spPr>
        <a:xfrm rot="5400000">
          <a:off x="10106025" y="12896850"/>
          <a:ext cx="38100" cy="3028950"/>
        </a:xfrm>
        <a:prstGeom prst="line">
          <a:avLst/>
        </a:prstGeom>
        <a:noFill/>
        <a:ln w="38100" cmpd="sng">
          <a:solidFill>
            <a:srgbClr val="4F622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400050</xdr:colOff>
      <xdr:row>77</xdr:row>
      <xdr:rowOff>133350</xdr:rowOff>
    </xdr:from>
    <xdr:to>
      <xdr:col>13</xdr:col>
      <xdr:colOff>428625</xdr:colOff>
      <xdr:row>80</xdr:row>
      <xdr:rowOff>19050</xdr:rowOff>
    </xdr:to>
    <xdr:sp>
      <xdr:nvSpPr>
        <xdr:cNvPr id="36" name="87 Conector recto"/>
        <xdr:cNvSpPr>
          <a:spLocks/>
        </xdr:cNvSpPr>
      </xdr:nvSpPr>
      <xdr:spPr>
        <a:xfrm rot="5400000">
          <a:off x="10410825" y="15401925"/>
          <a:ext cx="28575" cy="457200"/>
        </a:xfrm>
        <a:prstGeom prst="line">
          <a:avLst/>
        </a:prstGeom>
        <a:noFill/>
        <a:ln w="38100" cmpd="sng">
          <a:solidFill>
            <a:srgbClr val="4F622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285750</xdr:colOff>
      <xdr:row>80</xdr:row>
      <xdr:rowOff>85725</xdr:rowOff>
    </xdr:from>
    <xdr:to>
      <xdr:col>15</xdr:col>
      <xdr:colOff>485775</xdr:colOff>
      <xdr:row>85</xdr:row>
      <xdr:rowOff>9525</xdr:rowOff>
    </xdr:to>
    <xdr:sp>
      <xdr:nvSpPr>
        <xdr:cNvPr id="37" name="89 Conector recto de flecha"/>
        <xdr:cNvSpPr>
          <a:spLocks/>
        </xdr:cNvSpPr>
      </xdr:nvSpPr>
      <xdr:spPr>
        <a:xfrm rot="10800000">
          <a:off x="10296525" y="15925800"/>
          <a:ext cx="1724025" cy="8763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95250</xdr:colOff>
      <xdr:row>64</xdr:row>
      <xdr:rowOff>161925</xdr:rowOff>
    </xdr:from>
    <xdr:to>
      <xdr:col>15</xdr:col>
      <xdr:colOff>581025</xdr:colOff>
      <xdr:row>65</xdr:row>
      <xdr:rowOff>161925</xdr:rowOff>
    </xdr:to>
    <xdr:sp>
      <xdr:nvSpPr>
        <xdr:cNvPr id="38" name="17 Conector recto de flecha"/>
        <xdr:cNvSpPr>
          <a:spLocks/>
        </xdr:cNvSpPr>
      </xdr:nvSpPr>
      <xdr:spPr>
        <a:xfrm>
          <a:off x="10106025" y="12954000"/>
          <a:ext cx="2009775" cy="1905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133350</xdr:colOff>
      <xdr:row>58</xdr:row>
      <xdr:rowOff>171450</xdr:rowOff>
    </xdr:from>
    <xdr:to>
      <xdr:col>14</xdr:col>
      <xdr:colOff>142875</xdr:colOff>
      <xdr:row>65</xdr:row>
      <xdr:rowOff>9525</xdr:rowOff>
    </xdr:to>
    <xdr:sp>
      <xdr:nvSpPr>
        <xdr:cNvPr id="39" name="91 Conector recto de flecha"/>
        <xdr:cNvSpPr>
          <a:spLocks/>
        </xdr:cNvSpPr>
      </xdr:nvSpPr>
      <xdr:spPr>
        <a:xfrm rot="5400000">
          <a:off x="10906125" y="11820525"/>
          <a:ext cx="9525" cy="11715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409575</xdr:colOff>
      <xdr:row>64</xdr:row>
      <xdr:rowOff>76200</xdr:rowOff>
    </xdr:from>
    <xdr:to>
      <xdr:col>17</xdr:col>
      <xdr:colOff>47625</xdr:colOff>
      <xdr:row>64</xdr:row>
      <xdr:rowOff>142875</xdr:rowOff>
    </xdr:to>
    <xdr:sp>
      <xdr:nvSpPr>
        <xdr:cNvPr id="40" name="92 Conector recto"/>
        <xdr:cNvSpPr>
          <a:spLocks/>
        </xdr:cNvSpPr>
      </xdr:nvSpPr>
      <xdr:spPr>
        <a:xfrm flipV="1">
          <a:off x="9658350" y="12868275"/>
          <a:ext cx="3448050" cy="66675"/>
        </a:xfrm>
        <a:prstGeom prst="line">
          <a:avLst/>
        </a:prstGeom>
        <a:noFill/>
        <a:ln w="28575" cmpd="sng">
          <a:solidFill>
            <a:srgbClr val="558E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495300</xdr:colOff>
      <xdr:row>65</xdr:row>
      <xdr:rowOff>104775</xdr:rowOff>
    </xdr:from>
    <xdr:to>
      <xdr:col>16</xdr:col>
      <xdr:colOff>704850</xdr:colOff>
      <xdr:row>65</xdr:row>
      <xdr:rowOff>114300</xdr:rowOff>
    </xdr:to>
    <xdr:sp>
      <xdr:nvSpPr>
        <xdr:cNvPr id="41" name="93 Conector recto"/>
        <xdr:cNvSpPr>
          <a:spLocks/>
        </xdr:cNvSpPr>
      </xdr:nvSpPr>
      <xdr:spPr>
        <a:xfrm flipV="1">
          <a:off x="12030075" y="13087350"/>
          <a:ext cx="971550" cy="9525"/>
        </a:xfrm>
        <a:prstGeom prst="line">
          <a:avLst/>
        </a:prstGeom>
        <a:noFill/>
        <a:ln w="28575" cmpd="sng">
          <a:solidFill>
            <a:srgbClr val="558E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57150</xdr:colOff>
      <xdr:row>61</xdr:row>
      <xdr:rowOff>180975</xdr:rowOff>
    </xdr:from>
    <xdr:to>
      <xdr:col>17</xdr:col>
      <xdr:colOff>447675</xdr:colOff>
      <xdr:row>65</xdr:row>
      <xdr:rowOff>19050</xdr:rowOff>
    </xdr:to>
    <xdr:sp>
      <xdr:nvSpPr>
        <xdr:cNvPr id="42" name="95 Conector recto de flecha"/>
        <xdr:cNvSpPr>
          <a:spLocks/>
        </xdr:cNvSpPr>
      </xdr:nvSpPr>
      <xdr:spPr>
        <a:xfrm rot="5400000">
          <a:off x="13115925" y="12401550"/>
          <a:ext cx="390525" cy="6000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10</xdr:col>
      <xdr:colOff>0</xdr:colOff>
      <xdr:row>12</xdr:row>
      <xdr:rowOff>76200</xdr:rowOff>
    </xdr:from>
    <xdr:ext cx="6076950" cy="266700"/>
    <xdr:sp>
      <xdr:nvSpPr>
        <xdr:cNvPr id="43" name="96 CuadroTexto"/>
        <xdr:cNvSpPr txBox="1">
          <a:spLocks noChangeArrowheads="1"/>
        </xdr:cNvSpPr>
      </xdr:nvSpPr>
      <xdr:spPr>
        <a:xfrm>
          <a:off x="7515225" y="2962275"/>
          <a:ext cx="6076950" cy="266700"/>
        </a:xfrm>
        <a:prstGeom prst="rect">
          <a:avLst/>
        </a:prstGeom>
        <a:noFill/>
        <a:ln w="9525" cmpd="sng">
          <a:noFill/>
        </a:ln>
      </xdr:spPr>
      <xdr:txBody>
        <a:bodyPr vertOverflow="clip" wrap="square" lIns="91440" tIns="45720" rIns="91440" bIns="45720"/>
        <a:p>
          <a:pPr algn="l">
            <a:defRPr/>
          </a:pPr>
          <a:r>
            <a:rPr lang="en-US" cap="none" sz="1200" b="0" i="0" u="none" baseline="0">
              <a:solidFill>
                <a:srgbClr val="000000"/>
              </a:solidFill>
              <a:latin typeface="Arial"/>
              <a:ea typeface="Arial"/>
              <a:cs typeface="Arial"/>
            </a:rPr>
            <a:t>VER</a:t>
          </a:r>
          <a:r>
            <a:rPr lang="en-US" cap="none" sz="1200" b="0" i="0" u="none" baseline="0">
              <a:solidFill>
                <a:srgbClr val="000000"/>
              </a:solidFill>
              <a:latin typeface="Arial"/>
              <a:ea typeface="Arial"/>
              <a:cs typeface="Arial"/>
            </a:rPr>
            <a:t> INSTRUCCIONES EN LAS MEDIDAS PARA BICICLETAS MTB</a:t>
          </a:r>
        </a:p>
      </xdr:txBody>
    </xdr:sp>
    <xdr:clientData/>
  </xdr:oneCellAnchor>
  <xdr:twoCellAnchor>
    <xdr:from>
      <xdr:col>11</xdr:col>
      <xdr:colOff>38100</xdr:colOff>
      <xdr:row>68</xdr:row>
      <xdr:rowOff>171450</xdr:rowOff>
    </xdr:from>
    <xdr:to>
      <xdr:col>13</xdr:col>
      <xdr:colOff>171450</xdr:colOff>
      <xdr:row>79</xdr:row>
      <xdr:rowOff>38100</xdr:rowOff>
    </xdr:to>
    <xdr:sp>
      <xdr:nvSpPr>
        <xdr:cNvPr id="44" name="52 Abrir llave"/>
        <xdr:cNvSpPr>
          <a:spLocks/>
        </xdr:cNvSpPr>
      </xdr:nvSpPr>
      <xdr:spPr>
        <a:xfrm rot="20416409">
          <a:off x="8524875" y="13725525"/>
          <a:ext cx="1657350" cy="1962150"/>
        </a:xfrm>
        <a:prstGeom prst="leftBrace">
          <a:avLst>
            <a:gd name="adj1" fmla="val -43157"/>
            <a:gd name="adj2" fmla="val 5712"/>
          </a:avLst>
        </a:prstGeom>
        <a:noFill/>
        <a:ln w="38100" cmpd="sng">
          <a:solidFill>
            <a:srgbClr val="E46C0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685800</xdr:colOff>
      <xdr:row>64</xdr:row>
      <xdr:rowOff>95250</xdr:rowOff>
    </xdr:from>
    <xdr:to>
      <xdr:col>17</xdr:col>
      <xdr:colOff>28575</xdr:colOff>
      <xdr:row>65</xdr:row>
      <xdr:rowOff>142875</xdr:rowOff>
    </xdr:to>
    <xdr:sp>
      <xdr:nvSpPr>
        <xdr:cNvPr id="45" name="Line 32"/>
        <xdr:cNvSpPr>
          <a:spLocks/>
        </xdr:cNvSpPr>
      </xdr:nvSpPr>
      <xdr:spPr>
        <a:xfrm flipH="1">
          <a:off x="12982575" y="12887325"/>
          <a:ext cx="104775" cy="238125"/>
        </a:xfrm>
        <a:prstGeom prst="line">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95250</xdr:colOff>
      <xdr:row>80</xdr:row>
      <xdr:rowOff>19050</xdr:rowOff>
    </xdr:from>
    <xdr:to>
      <xdr:col>13</xdr:col>
      <xdr:colOff>447675</xdr:colOff>
      <xdr:row>80</xdr:row>
      <xdr:rowOff>85725</xdr:rowOff>
    </xdr:to>
    <xdr:sp>
      <xdr:nvSpPr>
        <xdr:cNvPr id="46" name="Line 32"/>
        <xdr:cNvSpPr>
          <a:spLocks/>
        </xdr:cNvSpPr>
      </xdr:nvSpPr>
      <xdr:spPr>
        <a:xfrm flipV="1">
          <a:off x="10106025" y="15859125"/>
          <a:ext cx="352425" cy="66675"/>
        </a:xfrm>
        <a:prstGeom prst="line">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9</xdr:col>
      <xdr:colOff>0</xdr:colOff>
      <xdr:row>131</xdr:row>
      <xdr:rowOff>0</xdr:rowOff>
    </xdr:from>
    <xdr:to>
      <xdr:col>10</xdr:col>
      <xdr:colOff>371475</xdr:colOff>
      <xdr:row>141</xdr:row>
      <xdr:rowOff>180975</xdr:rowOff>
    </xdr:to>
    <xdr:pic>
      <xdr:nvPicPr>
        <xdr:cNvPr id="47" name="47 Imagen" descr="1 - Entrepierna.bmp"/>
        <xdr:cNvPicPr preferRelativeResize="1">
          <a:picLocks noChangeAspect="1"/>
        </xdr:cNvPicPr>
      </xdr:nvPicPr>
      <xdr:blipFill>
        <a:blip r:embed="rId5"/>
        <a:stretch>
          <a:fillRect/>
        </a:stretch>
      </xdr:blipFill>
      <xdr:spPr>
        <a:xfrm>
          <a:off x="6858000" y="25555575"/>
          <a:ext cx="1028700" cy="2085975"/>
        </a:xfrm>
        <a:prstGeom prst="rect">
          <a:avLst/>
        </a:prstGeom>
        <a:noFill/>
        <a:ln w="9525" cmpd="sng">
          <a:noFill/>
        </a:ln>
      </xdr:spPr>
    </xdr:pic>
    <xdr:clientData/>
  </xdr:twoCellAnchor>
  <xdr:twoCellAnchor editAs="oneCell">
    <xdr:from>
      <xdr:col>11</xdr:col>
      <xdr:colOff>0</xdr:colOff>
      <xdr:row>131</xdr:row>
      <xdr:rowOff>0</xdr:rowOff>
    </xdr:from>
    <xdr:to>
      <xdr:col>12</xdr:col>
      <xdr:colOff>657225</xdr:colOff>
      <xdr:row>141</xdr:row>
      <xdr:rowOff>180975</xdr:rowOff>
    </xdr:to>
    <xdr:pic>
      <xdr:nvPicPr>
        <xdr:cNvPr id="48" name="48 Imagen" descr="2 - Brazo y Muslo.bmp"/>
        <xdr:cNvPicPr preferRelativeResize="1">
          <a:picLocks noChangeAspect="1"/>
        </xdr:cNvPicPr>
      </xdr:nvPicPr>
      <xdr:blipFill>
        <a:blip r:embed="rId6"/>
        <a:stretch>
          <a:fillRect/>
        </a:stretch>
      </xdr:blipFill>
      <xdr:spPr>
        <a:xfrm>
          <a:off x="8486775" y="25555575"/>
          <a:ext cx="1419225" cy="2085975"/>
        </a:xfrm>
        <a:prstGeom prst="rect">
          <a:avLst/>
        </a:prstGeom>
        <a:noFill/>
        <a:ln w="9525" cmpd="sng">
          <a:noFill/>
        </a:ln>
      </xdr:spPr>
    </xdr:pic>
    <xdr:clientData/>
  </xdr:twoCellAnchor>
  <xdr:twoCellAnchor editAs="oneCell">
    <xdr:from>
      <xdr:col>13</xdr:col>
      <xdr:colOff>0</xdr:colOff>
      <xdr:row>131</xdr:row>
      <xdr:rowOff>0</xdr:rowOff>
    </xdr:from>
    <xdr:to>
      <xdr:col>15</xdr:col>
      <xdr:colOff>495300</xdr:colOff>
      <xdr:row>140</xdr:row>
      <xdr:rowOff>180975</xdr:rowOff>
    </xdr:to>
    <xdr:pic>
      <xdr:nvPicPr>
        <xdr:cNvPr id="49" name="49 Imagen" descr="3- Tronco - fémur.bmp"/>
        <xdr:cNvPicPr preferRelativeResize="1">
          <a:picLocks noChangeAspect="1"/>
        </xdr:cNvPicPr>
      </xdr:nvPicPr>
      <xdr:blipFill>
        <a:blip r:embed="rId7"/>
        <a:stretch>
          <a:fillRect/>
        </a:stretch>
      </xdr:blipFill>
      <xdr:spPr>
        <a:xfrm>
          <a:off x="10010775" y="25555575"/>
          <a:ext cx="2019300" cy="1895475"/>
        </a:xfrm>
        <a:prstGeom prst="rect">
          <a:avLst/>
        </a:prstGeom>
        <a:noFill/>
        <a:ln w="9525" cmpd="sng">
          <a:noFill/>
        </a:ln>
      </xdr:spPr>
    </xdr:pic>
    <xdr:clientData/>
  </xdr:twoCellAnchor>
  <xdr:twoCellAnchor editAs="oneCell">
    <xdr:from>
      <xdr:col>15</xdr:col>
      <xdr:colOff>504825</xdr:colOff>
      <xdr:row>131</xdr:row>
      <xdr:rowOff>0</xdr:rowOff>
    </xdr:from>
    <xdr:to>
      <xdr:col>17</xdr:col>
      <xdr:colOff>619125</xdr:colOff>
      <xdr:row>140</xdr:row>
      <xdr:rowOff>152400</xdr:rowOff>
    </xdr:to>
    <xdr:pic>
      <xdr:nvPicPr>
        <xdr:cNvPr id="50" name="50 Imagen" descr="4 - Antebrazo.bmp"/>
        <xdr:cNvPicPr preferRelativeResize="1">
          <a:picLocks noChangeAspect="1"/>
        </xdr:cNvPicPr>
      </xdr:nvPicPr>
      <xdr:blipFill>
        <a:blip r:embed="rId8"/>
        <a:stretch>
          <a:fillRect/>
        </a:stretch>
      </xdr:blipFill>
      <xdr:spPr>
        <a:xfrm>
          <a:off x="12039600" y="25555575"/>
          <a:ext cx="1638300"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R146"/>
  <sheetViews>
    <sheetView showGridLines="0" tabSelected="1" zoomScale="88" zoomScaleNormal="88" zoomScalePageLayoutView="0" workbookViewId="0" topLeftCell="A1">
      <selection activeCell="I7" sqref="I7"/>
    </sheetView>
  </sheetViews>
  <sheetFormatPr defaultColWidth="11.421875" defaultRowHeight="15" customHeight="1"/>
  <cols>
    <col min="1" max="5" width="11.421875" style="0" customWidth="1"/>
    <col min="7" max="9" width="11.421875" style="0" customWidth="1"/>
    <col min="10" max="10" width="9.8515625" style="0" customWidth="1"/>
    <col min="11" max="11" width="14.57421875" style="0" customWidth="1"/>
    <col min="14" max="16" width="11.421875" style="0" customWidth="1"/>
  </cols>
  <sheetData>
    <row r="1" spans="1:18" ht="30" customHeight="1">
      <c r="A1" s="172" t="s">
        <v>52</v>
      </c>
      <c r="B1" s="173"/>
      <c r="C1" s="173"/>
      <c r="D1" s="173"/>
      <c r="E1" s="173"/>
      <c r="F1" s="173"/>
      <c r="G1" s="173"/>
      <c r="H1" s="173"/>
      <c r="I1" s="173"/>
      <c r="J1" s="173"/>
      <c r="K1" s="173"/>
      <c r="L1" s="173"/>
      <c r="M1" s="173"/>
      <c r="N1" s="173"/>
      <c r="O1" s="173"/>
      <c r="P1" s="173"/>
      <c r="Q1" s="173"/>
      <c r="R1" s="173"/>
    </row>
    <row r="2" ht="4.5" customHeight="1"/>
    <row r="3" spans="1:18" ht="24.75" customHeight="1">
      <c r="A3" s="185" t="s">
        <v>64</v>
      </c>
      <c r="B3" s="185"/>
      <c r="C3" s="185"/>
      <c r="D3" s="185"/>
      <c r="E3" s="185"/>
      <c r="F3" s="185"/>
      <c r="G3" s="185"/>
      <c r="H3" s="185"/>
      <c r="I3" s="185"/>
      <c r="J3" s="185"/>
      <c r="K3" s="185"/>
      <c r="L3" s="185"/>
      <c r="M3" s="185"/>
      <c r="N3" s="185"/>
      <c r="O3" s="185"/>
      <c r="P3" s="185"/>
      <c r="Q3" s="185"/>
      <c r="R3" s="185"/>
    </row>
    <row r="4" spans="1:18" ht="30" customHeight="1">
      <c r="A4" s="185"/>
      <c r="B4" s="185"/>
      <c r="C4" s="185"/>
      <c r="D4" s="185"/>
      <c r="E4" s="185"/>
      <c r="F4" s="185"/>
      <c r="G4" s="185"/>
      <c r="H4" s="185"/>
      <c r="I4" s="185"/>
      <c r="J4" s="185"/>
      <c r="K4" s="185"/>
      <c r="L4" s="185"/>
      <c r="M4" s="185"/>
      <c r="N4" s="185"/>
      <c r="O4" s="185"/>
      <c r="P4" s="185"/>
      <c r="Q4" s="185"/>
      <c r="R4" s="185"/>
    </row>
    <row r="5" spans="1:18" s="31" customFormat="1" ht="12.75" customHeight="1" thickBot="1">
      <c r="A5" s="124"/>
      <c r="B5" s="124"/>
      <c r="C5" s="124"/>
      <c r="D5" s="124"/>
      <c r="E5" s="124"/>
      <c r="F5" s="124"/>
      <c r="G5" s="124"/>
      <c r="H5" s="124"/>
      <c r="I5" s="124"/>
      <c r="J5" s="124"/>
      <c r="K5" s="124"/>
      <c r="L5" s="124"/>
      <c r="M5" s="124"/>
      <c r="N5" s="124"/>
      <c r="O5" s="124"/>
      <c r="P5" s="124"/>
      <c r="Q5" s="124"/>
      <c r="R5" s="124"/>
    </row>
    <row r="6" spans="2:18" ht="18.75" customHeight="1" thickBot="1">
      <c r="B6" s="125" t="s">
        <v>77</v>
      </c>
      <c r="C6" s="126"/>
      <c r="D6" s="127"/>
      <c r="E6" s="127"/>
      <c r="F6" s="128"/>
      <c r="K6" s="186" t="s">
        <v>61</v>
      </c>
      <c r="L6" s="187"/>
      <c r="M6" s="187"/>
      <c r="N6" s="187"/>
      <c r="O6" s="187"/>
      <c r="P6" s="187"/>
      <c r="Q6" s="187"/>
      <c r="R6" s="188"/>
    </row>
    <row r="7" spans="2:18" s="32" customFormat="1" ht="20.25" customHeight="1" thickBot="1">
      <c r="B7" s="169" t="s">
        <v>75</v>
      </c>
      <c r="C7" s="170"/>
      <c r="D7" s="170"/>
      <c r="E7" s="170"/>
      <c r="F7" s="170"/>
      <c r="G7" s="171"/>
      <c r="H7" s="33"/>
      <c r="I7" s="33"/>
      <c r="J7" s="33"/>
      <c r="K7" s="158" t="s">
        <v>62</v>
      </c>
      <c r="L7" s="159"/>
      <c r="M7" s="159"/>
      <c r="N7" s="159"/>
      <c r="O7" s="159"/>
      <c r="P7" s="159"/>
      <c r="Q7" s="159"/>
      <c r="R7" s="160"/>
    </row>
    <row r="8" spans="8:18" ht="17.25" customHeight="1" thickBot="1">
      <c r="H8" s="85"/>
      <c r="I8" s="85"/>
      <c r="J8" s="44"/>
      <c r="K8" s="189" t="s">
        <v>76</v>
      </c>
      <c r="L8" s="190"/>
      <c r="M8" s="190"/>
      <c r="N8" s="190"/>
      <c r="O8" s="190"/>
      <c r="P8" s="190"/>
      <c r="Q8" s="190"/>
      <c r="R8" s="191"/>
    </row>
    <row r="9" spans="1:17" ht="16.5" customHeight="1" thickBot="1">
      <c r="A9" s="31"/>
      <c r="B9" s="34"/>
      <c r="C9" s="35"/>
      <c r="D9" s="35"/>
      <c r="E9" s="35"/>
      <c r="F9" s="35"/>
      <c r="G9" s="35"/>
      <c r="H9" s="36"/>
      <c r="I9" s="36"/>
      <c r="J9" s="36"/>
      <c r="K9" s="36"/>
      <c r="L9" s="36"/>
      <c r="M9" s="1"/>
      <c r="N9" s="1"/>
      <c r="O9" s="1"/>
      <c r="P9" s="1"/>
      <c r="Q9" s="1"/>
    </row>
    <row r="10" spans="1:18" ht="22.5" customHeight="1" thickBot="1">
      <c r="A10" s="174" t="s">
        <v>53</v>
      </c>
      <c r="B10" s="175"/>
      <c r="C10" s="175"/>
      <c r="D10" s="175"/>
      <c r="E10" s="175"/>
      <c r="F10" s="175"/>
      <c r="G10" s="175"/>
      <c r="H10" s="175"/>
      <c r="I10" s="176"/>
      <c r="J10" s="36"/>
      <c r="K10" s="161" t="s">
        <v>63</v>
      </c>
      <c r="L10" s="162"/>
      <c r="M10" s="162"/>
      <c r="N10" s="162"/>
      <c r="O10" s="162"/>
      <c r="P10" s="162"/>
      <c r="Q10" s="162"/>
      <c r="R10" s="163"/>
    </row>
    <row r="11" spans="1:17" ht="15" customHeight="1">
      <c r="A11" s="31"/>
      <c r="B11" s="34"/>
      <c r="C11" s="35"/>
      <c r="D11" s="35"/>
      <c r="E11" s="35"/>
      <c r="F11" s="35"/>
      <c r="G11" s="35"/>
      <c r="H11" s="36"/>
      <c r="I11" s="36"/>
      <c r="J11" s="36"/>
      <c r="K11" s="36"/>
      <c r="L11" s="36"/>
      <c r="M11" s="1"/>
      <c r="N11" s="1"/>
      <c r="O11" s="1"/>
      <c r="P11" s="1"/>
      <c r="Q11" s="1"/>
    </row>
    <row r="12" spans="10:17" ht="15" customHeight="1">
      <c r="J12" s="36"/>
      <c r="K12" s="39" t="s">
        <v>54</v>
      </c>
      <c r="L12" s="36"/>
      <c r="M12" s="1"/>
      <c r="N12" s="1"/>
      <c r="O12" s="80" t="s">
        <v>32</v>
      </c>
      <c r="P12" s="1"/>
      <c r="Q12" s="1"/>
    </row>
    <row r="13" spans="1:17" ht="15" customHeight="1">
      <c r="A13" s="39" t="s">
        <v>54</v>
      </c>
      <c r="J13" s="36"/>
      <c r="K13" s="36"/>
      <c r="L13" s="36"/>
      <c r="M13" s="1"/>
      <c r="N13" s="1"/>
      <c r="O13" s="1"/>
      <c r="P13" s="1"/>
      <c r="Q13" s="1"/>
    </row>
    <row r="14" spans="10:17" ht="15" customHeight="1" thickBot="1">
      <c r="J14" s="36"/>
      <c r="K14" s="36"/>
      <c r="L14" s="36"/>
      <c r="M14" s="1"/>
      <c r="N14" s="1"/>
      <c r="O14" s="1"/>
      <c r="P14" s="1"/>
      <c r="Q14" s="1"/>
    </row>
    <row r="15" spans="2:18" ht="15" customHeight="1" thickBot="1">
      <c r="B15" s="40"/>
      <c r="C15" s="41"/>
      <c r="D15" s="35"/>
      <c r="E15" s="35"/>
      <c r="F15" s="35"/>
      <c r="G15" s="35"/>
      <c r="H15" s="36"/>
      <c r="I15" s="36"/>
      <c r="J15" s="36"/>
      <c r="K15" s="77" t="s">
        <v>66</v>
      </c>
      <c r="L15" s="78"/>
      <c r="M15" s="78"/>
      <c r="N15" s="78"/>
      <c r="O15" s="78"/>
      <c r="P15" s="78"/>
      <c r="Q15" s="79"/>
      <c r="R15" s="82">
        <v>74</v>
      </c>
    </row>
    <row r="16" spans="1:10" ht="15" customHeight="1">
      <c r="A16" s="31"/>
      <c r="B16" s="34"/>
      <c r="C16" s="35"/>
      <c r="D16" s="35"/>
      <c r="E16" s="35"/>
      <c r="F16" s="35"/>
      <c r="G16" s="35"/>
      <c r="H16" s="36"/>
      <c r="I16" s="36"/>
      <c r="J16" s="36"/>
    </row>
    <row r="17" spans="1:18" ht="15" customHeight="1">
      <c r="A17" s="31"/>
      <c r="B17" s="34"/>
      <c r="C17" s="35"/>
      <c r="D17" s="35"/>
      <c r="E17" s="35"/>
      <c r="F17" s="35"/>
      <c r="G17" s="35"/>
      <c r="H17" s="36"/>
      <c r="I17" s="36"/>
      <c r="J17" s="36"/>
      <c r="K17" s="39" t="s">
        <v>65</v>
      </c>
      <c r="L17" s="36"/>
      <c r="M17" s="1"/>
      <c r="N17" s="80" t="s">
        <v>26</v>
      </c>
      <c r="P17" s="81"/>
      <c r="Q17" s="81"/>
      <c r="R17" s="81"/>
    </row>
    <row r="18" spans="1:18" ht="15" customHeight="1">
      <c r="A18" s="38"/>
      <c r="B18" s="34"/>
      <c r="C18" s="35"/>
      <c r="D18" s="35"/>
      <c r="E18" s="35"/>
      <c r="F18" s="35"/>
      <c r="G18" s="35"/>
      <c r="H18" s="36"/>
      <c r="I18" s="36"/>
      <c r="J18" s="36"/>
      <c r="K18" s="81"/>
      <c r="L18" s="81"/>
      <c r="M18" s="81"/>
      <c r="N18" s="81"/>
      <c r="O18" s="81"/>
      <c r="P18" s="81"/>
      <c r="Q18" s="81"/>
      <c r="R18" s="81"/>
    </row>
    <row r="19" spans="1:18" ht="15" customHeight="1">
      <c r="A19" s="31"/>
      <c r="B19" s="34"/>
      <c r="C19" s="35"/>
      <c r="D19" s="35"/>
      <c r="E19" s="35"/>
      <c r="F19" s="35"/>
      <c r="G19" s="35"/>
      <c r="H19" s="36"/>
      <c r="I19" s="36"/>
      <c r="J19" s="36"/>
      <c r="K19" s="1"/>
      <c r="L19" s="1"/>
      <c r="M19" s="1"/>
      <c r="N19" s="1"/>
      <c r="O19" s="1"/>
      <c r="P19" s="1"/>
      <c r="Q19" s="1"/>
      <c r="R19" s="1"/>
    </row>
    <row r="20" spans="1:18" ht="15" customHeight="1">
      <c r="A20" s="31"/>
      <c r="B20" s="34"/>
      <c r="C20" s="35"/>
      <c r="D20" s="35"/>
      <c r="E20" s="35"/>
      <c r="F20" s="35"/>
      <c r="G20" s="35"/>
      <c r="H20" s="36"/>
      <c r="I20" s="36"/>
      <c r="K20" s="1"/>
      <c r="L20" s="2"/>
      <c r="M20" s="2"/>
      <c r="N20" s="2"/>
      <c r="O20" s="2"/>
      <c r="P20" s="2"/>
      <c r="Q20" s="2"/>
      <c r="R20" s="2"/>
    </row>
    <row r="21" spans="1:18" ht="15" customHeight="1">
      <c r="A21" s="37"/>
      <c r="B21" s="34"/>
      <c r="C21" s="35"/>
      <c r="D21" s="35"/>
      <c r="E21" s="35"/>
      <c r="F21" s="35"/>
      <c r="G21" s="35"/>
      <c r="H21" s="36"/>
      <c r="I21" s="36"/>
      <c r="K21" s="1"/>
      <c r="L21" s="16"/>
      <c r="M21" s="29"/>
      <c r="N21" s="29"/>
      <c r="O21" s="29"/>
      <c r="P21" s="29"/>
      <c r="Q21" s="29"/>
      <c r="R21" s="16"/>
    </row>
    <row r="22" spans="2:18" ht="15" customHeight="1" thickBot="1">
      <c r="B22" s="34"/>
      <c r="C22" s="35"/>
      <c r="D22" s="35"/>
      <c r="E22" s="35"/>
      <c r="F22" s="35"/>
      <c r="G22" s="35"/>
      <c r="H22" s="36"/>
      <c r="I22" s="36"/>
      <c r="K22" s="1"/>
      <c r="L22" s="16"/>
      <c r="M22" s="29"/>
      <c r="N22" s="30"/>
      <c r="O22" s="30"/>
      <c r="P22" s="30"/>
      <c r="Q22" s="30"/>
      <c r="R22" s="16"/>
    </row>
    <row r="23" spans="2:18" ht="15" customHeight="1" thickBot="1">
      <c r="B23" s="15"/>
      <c r="K23" s="166" t="s">
        <v>66</v>
      </c>
      <c r="L23" s="167"/>
      <c r="M23" s="167"/>
      <c r="N23" s="167"/>
      <c r="O23" s="167"/>
      <c r="P23" s="167"/>
      <c r="Q23" s="168"/>
      <c r="R23" s="82">
        <v>52</v>
      </c>
    </row>
    <row r="24" spans="2:18" ht="15" customHeight="1">
      <c r="B24" s="15"/>
      <c r="L24" s="2"/>
      <c r="M24" s="2"/>
      <c r="N24" s="2"/>
      <c r="O24" s="2"/>
      <c r="P24" s="2"/>
      <c r="Q24" s="2"/>
      <c r="R24" s="2"/>
    </row>
    <row r="25" spans="2:18" ht="15" customHeight="1">
      <c r="B25" s="15"/>
      <c r="K25" s="39" t="s">
        <v>67</v>
      </c>
      <c r="L25" s="2"/>
      <c r="M25" s="2"/>
      <c r="N25" s="83" t="s">
        <v>33</v>
      </c>
      <c r="P25" s="2"/>
      <c r="Q25" s="2"/>
      <c r="R25" s="2"/>
    </row>
    <row r="26" spans="2:18" ht="15" customHeight="1">
      <c r="B26" s="15"/>
      <c r="K26" s="1"/>
      <c r="L26" s="2"/>
      <c r="M26" s="2"/>
      <c r="N26" s="2"/>
      <c r="O26" s="2"/>
      <c r="P26" s="2"/>
      <c r="Q26" s="2"/>
      <c r="R26" s="2"/>
    </row>
    <row r="27" spans="9:18" ht="15" customHeight="1">
      <c r="I27" s="42"/>
      <c r="K27" s="1"/>
      <c r="L27" s="2"/>
      <c r="M27" s="2"/>
      <c r="N27" s="2"/>
      <c r="O27" s="2"/>
      <c r="P27" s="2"/>
      <c r="Q27" s="2"/>
      <c r="R27" s="2"/>
    </row>
    <row r="28" spans="2:18" ht="15" customHeight="1">
      <c r="B28" s="15"/>
      <c r="K28" s="1"/>
      <c r="L28" s="2"/>
      <c r="M28" s="2"/>
      <c r="N28" s="2"/>
      <c r="O28" s="2"/>
      <c r="P28" s="2"/>
      <c r="Q28" s="2"/>
      <c r="R28" s="2"/>
    </row>
    <row r="29" spans="11:18" ht="15" customHeight="1">
      <c r="K29" s="1"/>
      <c r="L29" s="2"/>
      <c r="M29" s="2"/>
      <c r="N29" s="2"/>
      <c r="O29" s="2"/>
      <c r="P29" s="2"/>
      <c r="Q29" s="2"/>
      <c r="R29" s="2"/>
    </row>
    <row r="30" spans="11:18" ht="15" customHeight="1" thickBot="1">
      <c r="K30" s="1"/>
      <c r="L30" s="2"/>
      <c r="M30" s="2"/>
      <c r="N30" s="2"/>
      <c r="O30" s="2"/>
      <c r="P30" s="2"/>
      <c r="Q30" s="2"/>
      <c r="R30" s="2"/>
    </row>
    <row r="31" spans="2:18" ht="15" customHeight="1" thickBot="1">
      <c r="B31" s="86" t="s">
        <v>60</v>
      </c>
      <c r="C31" s="87"/>
      <c r="D31" s="87"/>
      <c r="E31" s="87"/>
      <c r="F31" s="87"/>
      <c r="G31" s="87"/>
      <c r="H31" s="88"/>
      <c r="I31" s="73">
        <v>74</v>
      </c>
      <c r="K31" s="1"/>
      <c r="L31" s="2"/>
      <c r="M31" s="2"/>
      <c r="N31" s="2"/>
      <c r="O31" s="2"/>
      <c r="P31" s="2"/>
      <c r="Q31" s="2"/>
      <c r="R31" s="2"/>
    </row>
    <row r="32" spans="11:18" ht="15" customHeight="1" thickBot="1">
      <c r="K32" s="166" t="s">
        <v>66</v>
      </c>
      <c r="L32" s="167"/>
      <c r="M32" s="167"/>
      <c r="N32" s="167"/>
      <c r="O32" s="167"/>
      <c r="P32" s="167"/>
      <c r="Q32" s="168"/>
      <c r="R32" s="82">
        <v>62</v>
      </c>
    </row>
    <row r="33" spans="11:18" ht="15" customHeight="1">
      <c r="K33" s="53"/>
      <c r="L33" s="10"/>
      <c r="M33" s="10"/>
      <c r="N33" s="11"/>
      <c r="O33" s="10"/>
      <c r="Q33" s="10"/>
      <c r="R33" s="10"/>
    </row>
    <row r="34" spans="11:18" ht="15" customHeight="1">
      <c r="K34" s="39" t="s">
        <v>68</v>
      </c>
      <c r="L34" s="84"/>
      <c r="M34" s="84"/>
      <c r="N34" s="83" t="s">
        <v>34</v>
      </c>
      <c r="O34" s="10"/>
      <c r="P34" s="10"/>
      <c r="Q34" s="10"/>
      <c r="R34" s="10"/>
    </row>
    <row r="35" spans="1:18" ht="15" customHeight="1">
      <c r="A35" s="43" t="s">
        <v>55</v>
      </c>
      <c r="K35" s="60"/>
      <c r="L35" s="10"/>
      <c r="M35" s="10"/>
      <c r="N35" s="10"/>
      <c r="O35" s="10"/>
      <c r="P35" s="10"/>
      <c r="Q35" s="10"/>
      <c r="R35" s="10"/>
    </row>
    <row r="36" spans="12:18" ht="15" customHeight="1">
      <c r="L36" s="10"/>
      <c r="M36" s="10"/>
      <c r="N36" s="10"/>
      <c r="O36" s="10"/>
      <c r="P36" s="10"/>
      <c r="Q36" s="10"/>
      <c r="R36" s="10"/>
    </row>
    <row r="37" spans="12:18" ht="15" customHeight="1">
      <c r="L37" s="10"/>
      <c r="M37" s="10"/>
      <c r="N37" s="10"/>
      <c r="O37" s="10"/>
      <c r="P37" s="10"/>
      <c r="Q37" s="10"/>
      <c r="R37" s="10"/>
    </row>
    <row r="38" spans="1:18" ht="15" customHeight="1">
      <c r="A38" s="3"/>
      <c r="H38" s="42"/>
      <c r="I38" s="42"/>
      <c r="L38" s="10"/>
      <c r="M38" s="10"/>
      <c r="N38" s="10"/>
      <c r="O38" s="10"/>
      <c r="P38" s="10"/>
      <c r="Q38" s="10"/>
      <c r="R38" s="10"/>
    </row>
    <row r="39" spans="8:18" ht="15" customHeight="1" thickBot="1">
      <c r="H39" s="42"/>
      <c r="I39" s="42"/>
      <c r="L39" s="10"/>
      <c r="M39" s="10"/>
      <c r="N39" s="10"/>
      <c r="O39" s="10"/>
      <c r="P39" s="10"/>
      <c r="Q39" s="10"/>
      <c r="R39" s="10"/>
    </row>
    <row r="40" spans="1:18" ht="15" customHeight="1" thickBot="1">
      <c r="A40" s="3"/>
      <c r="H40" s="42"/>
      <c r="I40" s="42"/>
      <c r="K40" s="166" t="s">
        <v>66</v>
      </c>
      <c r="L40" s="167"/>
      <c r="M40" s="167"/>
      <c r="N40" s="167"/>
      <c r="O40" s="167"/>
      <c r="P40" s="167"/>
      <c r="Q40" s="168"/>
      <c r="R40" s="82">
        <v>52</v>
      </c>
    </row>
    <row r="41" spans="1:18" ht="15" customHeight="1">
      <c r="A41" s="3"/>
      <c r="H41" s="42"/>
      <c r="I41" s="42"/>
      <c r="J41" s="52"/>
      <c r="L41" s="10"/>
      <c r="M41" s="10"/>
      <c r="N41" s="10"/>
      <c r="O41" s="10"/>
      <c r="P41" s="10"/>
      <c r="Q41" s="10"/>
      <c r="R41" s="10"/>
    </row>
    <row r="42" spans="1:18" ht="15" customHeight="1">
      <c r="A42" s="3"/>
      <c r="H42" s="42"/>
      <c r="I42" s="42"/>
      <c r="J42" s="53"/>
      <c r="K42" s="39" t="s">
        <v>69</v>
      </c>
      <c r="L42" s="84"/>
      <c r="M42" s="84"/>
      <c r="N42" s="83" t="s">
        <v>35</v>
      </c>
      <c r="O42" s="10"/>
      <c r="Q42" s="10"/>
      <c r="R42" s="10"/>
    </row>
    <row r="43" spans="1:18" ht="15" customHeight="1">
      <c r="A43" s="3"/>
      <c r="H43" s="42"/>
      <c r="I43" s="42"/>
      <c r="L43" s="10"/>
      <c r="M43" s="10"/>
      <c r="N43" s="10"/>
      <c r="O43" s="10"/>
      <c r="P43" s="10"/>
      <c r="Q43" s="10"/>
      <c r="R43" s="10"/>
    </row>
    <row r="44" spans="1:18" ht="15" customHeight="1">
      <c r="A44" s="3"/>
      <c r="L44" s="10"/>
      <c r="M44" s="10"/>
      <c r="N44" s="10"/>
      <c r="O44" s="10"/>
      <c r="P44" s="10"/>
      <c r="Q44" s="10"/>
      <c r="R44" s="10"/>
    </row>
    <row r="45" spans="1:18" ht="15" customHeight="1">
      <c r="A45" s="3"/>
      <c r="H45" s="42"/>
      <c r="I45" s="42"/>
      <c r="L45" s="10"/>
      <c r="M45" s="10"/>
      <c r="N45" s="10"/>
      <c r="O45" s="10"/>
      <c r="P45" s="10"/>
      <c r="Q45" s="10"/>
      <c r="R45" s="10"/>
    </row>
    <row r="46" spans="1:18" ht="15" customHeight="1">
      <c r="A46" s="3"/>
      <c r="H46" s="42"/>
      <c r="I46" s="42"/>
      <c r="K46" s="74"/>
      <c r="L46" s="10"/>
      <c r="M46" s="10"/>
      <c r="N46" s="10"/>
      <c r="O46" s="10"/>
      <c r="P46" s="10"/>
      <c r="Q46" s="10"/>
      <c r="R46" s="10"/>
    </row>
    <row r="47" spans="1:18" ht="15" customHeight="1" thickBot="1">
      <c r="A47" s="3"/>
      <c r="H47" s="42"/>
      <c r="I47" s="42"/>
      <c r="K47" s="75"/>
      <c r="L47" s="10"/>
      <c r="M47" s="10"/>
      <c r="N47" s="10"/>
      <c r="O47" s="10"/>
      <c r="P47" s="10"/>
      <c r="Q47" s="10"/>
      <c r="R47" s="10"/>
    </row>
    <row r="48" spans="11:18" ht="15" customHeight="1" thickBot="1">
      <c r="K48" s="166" t="s">
        <v>66</v>
      </c>
      <c r="L48" s="167"/>
      <c r="M48" s="167"/>
      <c r="N48" s="167"/>
      <c r="O48" s="167"/>
      <c r="P48" s="167"/>
      <c r="Q48" s="168"/>
      <c r="R48" s="82">
        <v>50</v>
      </c>
    </row>
    <row r="49" spans="2:18" ht="15" customHeight="1" thickBot="1">
      <c r="B49" s="86" t="s">
        <v>60</v>
      </c>
      <c r="C49" s="87"/>
      <c r="D49" s="87"/>
      <c r="E49" s="87"/>
      <c r="F49" s="87"/>
      <c r="G49" s="87"/>
      <c r="H49" s="88"/>
      <c r="I49" s="73">
        <v>42</v>
      </c>
      <c r="K49" s="76"/>
      <c r="L49" s="10"/>
      <c r="M49" s="10"/>
      <c r="N49" s="11"/>
      <c r="O49" s="10"/>
      <c r="Q49" s="10"/>
      <c r="R49" s="10"/>
    </row>
    <row r="50" spans="11:18" ht="15" customHeight="1">
      <c r="K50" s="39" t="s">
        <v>70</v>
      </c>
      <c r="L50" s="84"/>
      <c r="M50" s="84"/>
      <c r="N50" s="83" t="s">
        <v>36</v>
      </c>
      <c r="O50" s="10"/>
      <c r="P50" s="10"/>
      <c r="Q50" s="10"/>
      <c r="R50" s="10"/>
    </row>
    <row r="51" spans="12:18" ht="15" customHeight="1">
      <c r="L51" s="10"/>
      <c r="M51" s="10"/>
      <c r="N51" s="10"/>
      <c r="O51" s="10"/>
      <c r="P51" s="10"/>
      <c r="Q51" s="10"/>
      <c r="R51" s="10"/>
    </row>
    <row r="52" spans="12:18" ht="15" customHeight="1">
      <c r="L52" s="10"/>
      <c r="M52" s="10"/>
      <c r="N52" s="10"/>
      <c r="O52" s="10"/>
      <c r="P52" s="10"/>
      <c r="Q52" s="10"/>
      <c r="R52" s="10"/>
    </row>
    <row r="53" spans="12:18" ht="15" customHeight="1">
      <c r="L53" s="10"/>
      <c r="M53" s="10"/>
      <c r="N53" s="10"/>
      <c r="O53" s="10"/>
      <c r="P53" s="10"/>
      <c r="Q53" s="10"/>
      <c r="R53" s="10"/>
    </row>
    <row r="54" spans="12:18" ht="15" customHeight="1">
      <c r="L54" s="10"/>
      <c r="M54" s="10"/>
      <c r="N54" s="10"/>
      <c r="O54" s="10"/>
      <c r="P54" s="10"/>
      <c r="Q54" s="10"/>
      <c r="R54" s="10"/>
    </row>
    <row r="55" spans="12:18" ht="15" customHeight="1" thickBot="1">
      <c r="L55" s="10"/>
      <c r="M55" s="10"/>
      <c r="N55" s="10"/>
      <c r="O55" s="10"/>
      <c r="P55" s="10"/>
      <c r="Q55" s="10"/>
      <c r="R55" s="10"/>
    </row>
    <row r="56" spans="11:18" ht="15" customHeight="1" thickBot="1">
      <c r="K56" s="166" t="s">
        <v>66</v>
      </c>
      <c r="L56" s="167"/>
      <c r="M56" s="167"/>
      <c r="N56" s="167"/>
      <c r="O56" s="167"/>
      <c r="P56" s="167"/>
      <c r="Q56" s="167"/>
      <c r="R56" s="82">
        <v>32</v>
      </c>
    </row>
    <row r="57" spans="12:18" ht="15" customHeight="1">
      <c r="L57" s="10"/>
      <c r="M57" s="10"/>
      <c r="N57" s="10"/>
      <c r="O57" s="10"/>
      <c r="P57" s="10"/>
      <c r="Q57" s="10"/>
      <c r="R57" s="10"/>
    </row>
    <row r="58" ht="15" customHeight="1" thickBot="1"/>
    <row r="59" spans="1:18" ht="15" customHeight="1" thickBot="1">
      <c r="A59" s="198" t="s">
        <v>37</v>
      </c>
      <c r="B59" s="199"/>
      <c r="C59" s="8" t="s">
        <v>1</v>
      </c>
      <c r="D59" s="9" t="s">
        <v>2</v>
      </c>
      <c r="E59" s="45"/>
      <c r="H59" s="42"/>
      <c r="I59" s="42"/>
      <c r="K59" s="179" t="s">
        <v>49</v>
      </c>
      <c r="L59" s="181"/>
      <c r="M59" s="90">
        <f>+O104</f>
        <v>48.1</v>
      </c>
      <c r="O59" s="179" t="s">
        <v>71</v>
      </c>
      <c r="P59" s="181"/>
      <c r="Q59" s="180"/>
      <c r="R59" s="90">
        <f>+N123</f>
        <v>44.174933333333335</v>
      </c>
    </row>
    <row r="60" spans="1:9" ht="15" customHeight="1" thickBot="1">
      <c r="A60" s="46"/>
      <c r="B60" s="46"/>
      <c r="C60" s="16"/>
      <c r="D60" s="16"/>
      <c r="E60" s="45"/>
      <c r="H60" s="42"/>
      <c r="I60" s="42"/>
    </row>
    <row r="61" spans="1:18" ht="15" customHeight="1" thickBot="1">
      <c r="A61" s="141" t="s">
        <v>56</v>
      </c>
      <c r="B61" s="142"/>
      <c r="C61" s="54"/>
      <c r="D61" s="195" t="s">
        <v>0</v>
      </c>
      <c r="E61" s="196"/>
      <c r="F61" s="197"/>
      <c r="G61" s="52"/>
      <c r="O61" s="28"/>
      <c r="P61" s="205" t="s">
        <v>57</v>
      </c>
      <c r="Q61" s="206"/>
      <c r="R61" s="177">
        <f>+N127</f>
        <v>0.19333333333333336</v>
      </c>
    </row>
    <row r="62" spans="1:18" ht="15" customHeight="1" thickBot="1">
      <c r="A62" s="55">
        <f>0.22*I31</f>
        <v>16.28</v>
      </c>
      <c r="B62" s="56">
        <f>A62*2.54</f>
        <v>41.351200000000006</v>
      </c>
      <c r="D62" s="56">
        <f>+I49+5.7</f>
        <v>47.7</v>
      </c>
      <c r="E62" s="57">
        <f>+I49+4</f>
        <v>46</v>
      </c>
      <c r="G62" s="53"/>
      <c r="P62" s="207"/>
      <c r="Q62" s="208"/>
      <c r="R62" s="178"/>
    </row>
    <row r="63" spans="1:9" ht="15" customHeight="1">
      <c r="A63" s="47">
        <f>+I31/(2*2.54)</f>
        <v>14.566929133858267</v>
      </c>
      <c r="B63" s="48">
        <f>A63*2.54</f>
        <v>37</v>
      </c>
      <c r="D63" s="16"/>
      <c r="E63" s="5"/>
      <c r="G63" s="205" t="s">
        <v>57</v>
      </c>
      <c r="H63" s="206"/>
      <c r="I63" s="49">
        <f>(I31-76.5)/4+5.5</f>
        <v>4.875</v>
      </c>
    </row>
    <row r="64" spans="1:9" ht="15" customHeight="1" thickBot="1">
      <c r="A64" s="46"/>
      <c r="B64" s="46"/>
      <c r="C64" s="16"/>
      <c r="D64" s="16"/>
      <c r="G64" s="207"/>
      <c r="H64" s="208"/>
      <c r="I64" s="50">
        <f>(I31-76.5)/4+4.5</f>
        <v>3.875</v>
      </c>
    </row>
    <row r="65" spans="1:5" ht="15" customHeight="1">
      <c r="A65" s="46"/>
      <c r="B65" s="46"/>
      <c r="C65" s="16"/>
      <c r="D65" s="16"/>
      <c r="E65" s="45"/>
    </row>
    <row r="66" spans="3:5" ht="15" customHeight="1">
      <c r="C66" s="16"/>
      <c r="D66" s="16"/>
      <c r="E66" s="45"/>
    </row>
    <row r="67" spans="3:9" ht="15" customHeight="1">
      <c r="C67" s="16"/>
      <c r="D67" s="16"/>
      <c r="E67" s="45"/>
      <c r="H67" s="42"/>
      <c r="I67" s="42"/>
    </row>
    <row r="68" spans="3:9" ht="15" customHeight="1">
      <c r="C68" s="16"/>
      <c r="D68" s="16"/>
      <c r="E68" s="45"/>
      <c r="H68" s="42"/>
      <c r="I68" s="42"/>
    </row>
    <row r="69" spans="3:9" ht="15" customHeight="1">
      <c r="C69" s="16"/>
      <c r="D69" s="16"/>
      <c r="E69" s="45"/>
      <c r="H69" s="42"/>
      <c r="I69" s="42"/>
    </row>
    <row r="70" spans="3:9" ht="15" customHeight="1">
      <c r="C70" s="16"/>
      <c r="D70" s="16"/>
      <c r="E70" s="45"/>
      <c r="H70" s="42"/>
      <c r="I70" s="42"/>
    </row>
    <row r="71" spans="3:9" ht="15" customHeight="1">
      <c r="C71" s="16"/>
      <c r="D71" s="16"/>
      <c r="E71" s="45"/>
      <c r="H71" s="42"/>
      <c r="I71" s="42"/>
    </row>
    <row r="72" spans="1:9" ht="15" customHeight="1">
      <c r="A72" s="46"/>
      <c r="B72" s="46"/>
      <c r="C72" s="16"/>
      <c r="D72" s="16"/>
      <c r="E72" s="45"/>
      <c r="H72" s="42"/>
      <c r="I72" s="42"/>
    </row>
    <row r="73" spans="1:9" ht="15" customHeight="1">
      <c r="A73" s="46"/>
      <c r="B73" s="46"/>
      <c r="C73" s="16"/>
      <c r="D73" s="16"/>
      <c r="E73" s="45"/>
      <c r="H73" s="42"/>
      <c r="I73" s="42"/>
    </row>
    <row r="74" spans="1:9" ht="15" customHeight="1">
      <c r="A74" s="46"/>
      <c r="B74" s="46"/>
      <c r="C74" s="16"/>
      <c r="D74" s="16"/>
      <c r="E74" s="45"/>
      <c r="H74" s="42"/>
      <c r="I74" s="42"/>
    </row>
    <row r="75" spans="1:8" ht="15" customHeight="1">
      <c r="A75" s="46"/>
      <c r="B75" s="46"/>
      <c r="C75" s="16"/>
      <c r="D75" s="16"/>
      <c r="E75" s="45"/>
      <c r="H75" s="42"/>
    </row>
    <row r="76" spans="1:9" ht="15" customHeight="1">
      <c r="A76" s="46"/>
      <c r="B76" s="46"/>
      <c r="C76" s="16"/>
      <c r="D76" s="16"/>
      <c r="E76" s="45"/>
      <c r="H76" s="42"/>
      <c r="I76" s="120"/>
    </row>
    <row r="77" spans="1:8" ht="15" customHeight="1">
      <c r="A77" s="46"/>
      <c r="B77" s="46"/>
      <c r="C77" s="16"/>
      <c r="D77" s="16"/>
      <c r="E77" s="45"/>
      <c r="H77" s="42"/>
    </row>
    <row r="78" spans="1:8" ht="15" customHeight="1">
      <c r="A78" s="46"/>
      <c r="B78" s="46"/>
      <c r="C78" s="16"/>
      <c r="D78" s="16"/>
      <c r="E78" s="45"/>
      <c r="H78" s="42"/>
    </row>
    <row r="79" spans="1:9" ht="15" customHeight="1">
      <c r="A79" s="46"/>
      <c r="B79" s="46"/>
      <c r="C79" s="16"/>
      <c r="D79" s="16"/>
      <c r="E79" s="45"/>
      <c r="H79" s="42"/>
      <c r="I79" s="42"/>
    </row>
    <row r="80" spans="1:9" ht="15" customHeight="1">
      <c r="A80" s="46"/>
      <c r="B80" s="46"/>
      <c r="C80" s="16"/>
      <c r="D80" s="16"/>
      <c r="E80" s="45"/>
      <c r="H80" s="42"/>
      <c r="I80" s="42"/>
    </row>
    <row r="81" spans="1:9" ht="15" customHeight="1">
      <c r="A81" s="46"/>
      <c r="B81" s="46"/>
      <c r="C81" s="16"/>
      <c r="D81" s="16"/>
      <c r="E81" s="45"/>
      <c r="H81" s="42"/>
      <c r="I81" s="42"/>
    </row>
    <row r="82" spans="1:9" ht="15" customHeight="1">
      <c r="A82" s="46"/>
      <c r="B82" s="46"/>
      <c r="C82" s="16"/>
      <c r="D82" s="16"/>
      <c r="E82" s="45"/>
      <c r="H82" s="42"/>
      <c r="I82" s="42"/>
    </row>
    <row r="83" spans="1:9" ht="15" customHeight="1">
      <c r="A83" s="46"/>
      <c r="B83" s="46"/>
      <c r="C83" s="16"/>
      <c r="D83" s="16"/>
      <c r="E83" s="45"/>
      <c r="H83" s="42"/>
      <c r="I83" s="42"/>
    </row>
    <row r="84" spans="1:9" ht="15" customHeight="1">
      <c r="A84" s="46"/>
      <c r="B84" s="46"/>
      <c r="C84" s="16"/>
      <c r="D84" s="16"/>
      <c r="E84" s="45"/>
      <c r="H84" s="42"/>
      <c r="I84" s="42"/>
    </row>
    <row r="85" spans="1:9" ht="15" customHeight="1" thickBot="1">
      <c r="A85" s="46"/>
      <c r="B85" s="46"/>
      <c r="C85" s="16"/>
      <c r="D85" s="16"/>
      <c r="E85" s="45"/>
      <c r="H85" s="42"/>
      <c r="I85" s="42"/>
    </row>
    <row r="86" spans="1:18" ht="15" customHeight="1" thickBot="1">
      <c r="A86" s="141" t="s">
        <v>59</v>
      </c>
      <c r="B86" s="204"/>
      <c r="C86" s="142"/>
      <c r="D86" s="51">
        <f>(I31-76.5)/4+5.5</f>
        <v>4.875</v>
      </c>
      <c r="E86" s="45"/>
      <c r="F86" s="141" t="s">
        <v>58</v>
      </c>
      <c r="G86" s="142"/>
      <c r="H86" s="58">
        <f>I31*0.883</f>
        <v>65.342</v>
      </c>
      <c r="I86" s="59">
        <f>(I31*0.883)-1</f>
        <v>64.342</v>
      </c>
      <c r="K86" s="179" t="s">
        <v>50</v>
      </c>
      <c r="L86" s="180"/>
      <c r="M86" s="90">
        <f>+N112</f>
        <v>66.49</v>
      </c>
      <c r="O86" s="179" t="s">
        <v>51</v>
      </c>
      <c r="P86" s="181"/>
      <c r="Q86" s="180"/>
      <c r="R86" s="89">
        <f>+N117</f>
        <v>2.2366666666666664</v>
      </c>
    </row>
    <row r="87" spans="1:18" s="31" customFormat="1" ht="15" customHeight="1">
      <c r="A87" s="117"/>
      <c r="B87" s="117"/>
      <c r="C87" s="117"/>
      <c r="D87" s="118"/>
      <c r="E87" s="45"/>
      <c r="H87" s="42"/>
      <c r="I87" s="42"/>
      <c r="K87" s="117"/>
      <c r="L87" s="117"/>
      <c r="M87" s="118"/>
      <c r="O87" s="117"/>
      <c r="P87" s="117"/>
      <c r="Q87" s="117"/>
      <c r="R87" s="119"/>
    </row>
    <row r="88" spans="1:9" ht="15" customHeight="1">
      <c r="A88" s="46"/>
      <c r="B88" s="46"/>
      <c r="C88" s="16"/>
      <c r="D88" s="16"/>
      <c r="E88" s="45"/>
      <c r="H88" s="42"/>
      <c r="I88" s="42"/>
    </row>
    <row r="89" spans="5:9" ht="15" customHeight="1">
      <c r="E89" s="45"/>
      <c r="H89" s="42"/>
      <c r="I89" s="42"/>
    </row>
    <row r="90" spans="5:9" ht="15" customHeight="1">
      <c r="E90" s="45"/>
      <c r="H90" s="42"/>
      <c r="I90" s="42"/>
    </row>
    <row r="91" spans="1:18" ht="15" customHeight="1">
      <c r="A91" s="46"/>
      <c r="B91" s="46"/>
      <c r="C91" s="16"/>
      <c r="D91" s="16"/>
      <c r="E91" s="45"/>
      <c r="H91" s="42"/>
      <c r="I91" s="42"/>
      <c r="K91" s="192" t="s">
        <v>3</v>
      </c>
      <c r="L91" s="193"/>
      <c r="M91" s="193"/>
      <c r="N91" s="193"/>
      <c r="O91" s="193"/>
      <c r="P91" s="193"/>
      <c r="Q91" s="193"/>
      <c r="R91" s="194"/>
    </row>
    <row r="92" spans="5:9" ht="15" customHeight="1" thickBot="1">
      <c r="E92" s="45"/>
      <c r="H92" s="42"/>
      <c r="I92" s="42"/>
    </row>
    <row r="93" spans="5:18" ht="15" customHeight="1" thickBot="1">
      <c r="E93" s="45"/>
      <c r="H93" s="42"/>
      <c r="I93" s="42"/>
      <c r="K93" s="94"/>
      <c r="L93" s="164" t="s">
        <v>4</v>
      </c>
      <c r="M93" s="165"/>
      <c r="N93" s="94"/>
      <c r="O93" s="94"/>
      <c r="P93" s="94"/>
      <c r="Q93" s="94"/>
      <c r="R93" s="94"/>
    </row>
    <row r="94" spans="5:18" ht="15" customHeight="1" thickBot="1">
      <c r="E94" s="45"/>
      <c r="H94" s="42"/>
      <c r="I94" s="42"/>
      <c r="K94" s="94"/>
      <c r="L94" s="110" t="s">
        <v>5</v>
      </c>
      <c r="M94" s="109" t="s">
        <v>6</v>
      </c>
      <c r="N94" s="94"/>
      <c r="O94" s="155" t="s">
        <v>7</v>
      </c>
      <c r="P94" s="156"/>
      <c r="Q94" s="156"/>
      <c r="R94" s="157"/>
    </row>
    <row r="95" spans="1:18" ht="15" customHeight="1">
      <c r="A95" s="46"/>
      <c r="B95" s="46"/>
      <c r="C95" s="16"/>
      <c r="E95" s="45"/>
      <c r="H95" s="42"/>
      <c r="I95" s="42"/>
      <c r="K95" s="121" t="s">
        <v>8</v>
      </c>
      <c r="L95" s="96">
        <v>0.76</v>
      </c>
      <c r="M95" s="97">
        <f>R48/R15</f>
        <v>0.6756756756756757</v>
      </c>
      <c r="N95" s="94"/>
      <c r="O95" s="98" t="s">
        <v>9</v>
      </c>
      <c r="P95" s="99"/>
      <c r="Q95" s="99"/>
      <c r="R95" s="100">
        <f>(R15*0.885)+1</f>
        <v>66.49</v>
      </c>
    </row>
    <row r="96" spans="5:18" ht="15" customHeight="1">
      <c r="E96" s="45"/>
      <c r="H96" s="42"/>
      <c r="I96" s="42"/>
      <c r="K96" s="122" t="s">
        <v>10</v>
      </c>
      <c r="L96" s="101">
        <v>0.87</v>
      </c>
      <c r="M96" s="102">
        <f>R32/R15</f>
        <v>0.8378378378378378</v>
      </c>
      <c r="N96" s="94"/>
      <c r="O96" s="98" t="s">
        <v>11</v>
      </c>
      <c r="P96" s="99"/>
      <c r="Q96" s="99"/>
      <c r="R96" s="103">
        <f>((R15/3)-21)+(((R23/R40)-1.11)*R40*0.25)</f>
        <v>2.2366666666666664</v>
      </c>
    </row>
    <row r="97" spans="1:18" ht="15" customHeight="1">
      <c r="A97" s="46"/>
      <c r="B97" s="46"/>
      <c r="C97" s="16"/>
      <c r="E97" s="45"/>
      <c r="H97" s="42"/>
      <c r="I97" s="42"/>
      <c r="K97" s="122" t="s">
        <v>12</v>
      </c>
      <c r="L97" s="101">
        <v>0.4</v>
      </c>
      <c r="M97" s="102">
        <f>R56/R15</f>
        <v>0.43243243243243246</v>
      </c>
      <c r="N97" s="94"/>
      <c r="O97" s="98" t="s">
        <v>13</v>
      </c>
      <c r="P97" s="99"/>
      <c r="Q97" s="99"/>
      <c r="R97" s="103">
        <f>((13*R15-270)/15)+((M95-0.76)*R15*0.66)+((M97-0.4)*R15*0.9)</f>
        <v>44.174933333333335</v>
      </c>
    </row>
    <row r="98" spans="1:18" ht="15" customHeight="1" thickBot="1">
      <c r="A98" s="46"/>
      <c r="B98" s="46"/>
      <c r="C98" s="16"/>
      <c r="E98" s="45"/>
      <c r="H98" s="42"/>
      <c r="I98" s="42"/>
      <c r="K98" s="123" t="s">
        <v>14</v>
      </c>
      <c r="L98" s="104">
        <v>1.11</v>
      </c>
      <c r="M98" s="105">
        <f>R23/R40</f>
        <v>1</v>
      </c>
      <c r="N98" s="94"/>
      <c r="O98" s="106" t="s">
        <v>15</v>
      </c>
      <c r="P98" s="107"/>
      <c r="Q98" s="107"/>
      <c r="R98" s="108">
        <f>((R15*4/15)-15)+((M96-0.87)*R15)-(((M97-0.4)*R15)*0.9)</f>
        <v>0.19333333333333336</v>
      </c>
    </row>
    <row r="99" spans="1:18" ht="15" customHeight="1">
      <c r="A99" s="46"/>
      <c r="B99" s="46"/>
      <c r="C99" s="16"/>
      <c r="E99" s="45"/>
      <c r="H99" s="42"/>
      <c r="I99" s="42"/>
      <c r="K99" s="91"/>
      <c r="L99" s="91"/>
      <c r="M99" s="91"/>
      <c r="N99" s="91"/>
      <c r="O99" s="91"/>
      <c r="P99" s="91"/>
      <c r="Q99" s="91"/>
      <c r="R99" s="91"/>
    </row>
    <row r="100" spans="1:9" ht="15" customHeight="1">
      <c r="A100" s="46"/>
      <c r="B100" s="46"/>
      <c r="C100" s="16"/>
      <c r="E100" s="45"/>
      <c r="H100" s="42"/>
      <c r="I100" s="42"/>
    </row>
    <row r="101" spans="1:18" ht="15" customHeight="1" thickBot="1">
      <c r="A101" s="46"/>
      <c r="B101" s="46"/>
      <c r="C101" s="16"/>
      <c r="E101" s="45"/>
      <c r="H101" s="42"/>
      <c r="I101" s="42"/>
      <c r="K101" s="143" t="s">
        <v>74</v>
      </c>
      <c r="L101" s="144"/>
      <c r="M101" s="144"/>
      <c r="N101" s="144"/>
      <c r="O101" s="144"/>
      <c r="P101" s="144"/>
      <c r="Q101" s="144"/>
      <c r="R101" s="145"/>
    </row>
    <row r="102" spans="1:18" ht="15" customHeight="1" thickBot="1">
      <c r="A102" s="46"/>
      <c r="B102" s="46"/>
      <c r="C102" s="16"/>
      <c r="E102" s="45"/>
      <c r="H102" s="42"/>
      <c r="I102" s="42"/>
      <c r="K102" s="138" t="s">
        <v>72</v>
      </c>
      <c r="L102" s="139"/>
      <c r="M102" s="139"/>
      <c r="N102" s="139"/>
      <c r="O102" s="139"/>
      <c r="P102" s="139"/>
      <c r="Q102" s="139"/>
      <c r="R102" s="140"/>
    </row>
    <row r="103" ht="15" customHeight="1" thickBot="1"/>
    <row r="104" spans="1:18" ht="15" customHeight="1" thickBot="1">
      <c r="A104" s="16"/>
      <c r="B104" s="182" t="s">
        <v>73</v>
      </c>
      <c r="C104" s="183"/>
      <c r="D104" s="183"/>
      <c r="E104" s="183"/>
      <c r="F104" s="183"/>
      <c r="G104" s="184"/>
      <c r="K104" s="137" t="s">
        <v>16</v>
      </c>
      <c r="L104" s="137"/>
      <c r="M104" s="137"/>
      <c r="N104" s="137"/>
      <c r="O104" s="114">
        <f>R15*0.65</f>
        <v>48.1</v>
      </c>
      <c r="P104" s="136" t="s">
        <v>17</v>
      </c>
      <c r="Q104" s="137"/>
      <c r="R104" s="113">
        <f>M95</f>
        <v>0.6756756756756757</v>
      </c>
    </row>
    <row r="105" spans="11:18" ht="15" customHeight="1" thickBot="1">
      <c r="K105" s="10"/>
      <c r="L105" s="10"/>
      <c r="M105" s="10"/>
      <c r="N105" s="10"/>
      <c r="O105" s="10"/>
      <c r="P105" s="10"/>
      <c r="Q105" s="10"/>
      <c r="R105" s="10"/>
    </row>
    <row r="106" spans="2:18" ht="15" customHeight="1" thickBot="1">
      <c r="B106" s="92"/>
      <c r="C106" s="61"/>
      <c r="D106" s="61"/>
      <c r="E106" s="61"/>
      <c r="F106" s="8" t="s">
        <v>1</v>
      </c>
      <c r="G106" s="93" t="s">
        <v>2</v>
      </c>
      <c r="O106" s="116"/>
      <c r="Q106" s="94"/>
      <c r="R106" s="10"/>
    </row>
    <row r="107" spans="1:18" ht="15" customHeight="1">
      <c r="A107" s="16"/>
      <c r="B107" s="12" t="s">
        <v>22</v>
      </c>
      <c r="C107" s="6"/>
      <c r="D107" s="6"/>
      <c r="E107" s="4"/>
      <c r="F107" s="69">
        <f>+A62</f>
        <v>16.28</v>
      </c>
      <c r="G107" s="62">
        <f>+A63</f>
        <v>14.566929133858267</v>
      </c>
      <c r="K107" s="94"/>
      <c r="L107" s="94"/>
      <c r="M107" s="94"/>
      <c r="N107" s="94"/>
      <c r="O107" s="94"/>
      <c r="P107" s="94"/>
      <c r="Q107" s="94"/>
      <c r="R107" s="10"/>
    </row>
    <row r="108" spans="1:18" ht="15" customHeight="1">
      <c r="A108" s="16"/>
      <c r="B108" s="13" t="s">
        <v>9</v>
      </c>
      <c r="C108" s="7"/>
      <c r="D108" s="7"/>
      <c r="E108" s="4"/>
      <c r="F108" s="70">
        <f>+H86</f>
        <v>65.342</v>
      </c>
      <c r="G108" s="63">
        <f>+I86</f>
        <v>64.342</v>
      </c>
      <c r="K108" s="94"/>
      <c r="L108" s="94"/>
      <c r="M108" s="94"/>
      <c r="N108" s="94"/>
      <c r="O108" s="94"/>
      <c r="P108" s="94"/>
      <c r="Q108" s="94"/>
      <c r="R108" s="10"/>
    </row>
    <row r="109" spans="1:18" ht="15" customHeight="1">
      <c r="A109" s="6"/>
      <c r="B109" s="13" t="s">
        <v>11</v>
      </c>
      <c r="C109" s="7"/>
      <c r="D109" s="7"/>
      <c r="E109" s="4"/>
      <c r="F109" s="71">
        <f>+D86</f>
        <v>4.875</v>
      </c>
      <c r="G109" s="64">
        <f>+D86</f>
        <v>4.875</v>
      </c>
      <c r="H109" s="6"/>
      <c r="I109" s="6"/>
      <c r="K109" s="94"/>
      <c r="L109" s="94"/>
      <c r="M109" s="94"/>
      <c r="N109" s="94"/>
      <c r="O109" s="94"/>
      <c r="P109" s="94"/>
      <c r="Q109" s="94"/>
      <c r="R109" s="10"/>
    </row>
    <row r="110" spans="1:18" ht="15" customHeight="1">
      <c r="A110" s="4"/>
      <c r="B110" s="13" t="s">
        <v>13</v>
      </c>
      <c r="C110" s="7"/>
      <c r="D110" s="7"/>
      <c r="E110" s="4"/>
      <c r="F110" s="70">
        <f>+D62</f>
        <v>47.7</v>
      </c>
      <c r="G110" s="65">
        <f>+E62</f>
        <v>46</v>
      </c>
      <c r="H110" s="6"/>
      <c r="I110" s="6"/>
      <c r="K110" s="94"/>
      <c r="L110" s="94"/>
      <c r="M110" s="94"/>
      <c r="N110" s="94"/>
      <c r="O110" s="94"/>
      <c r="P110" s="94"/>
      <c r="Q110" s="94"/>
      <c r="R110" s="10"/>
    </row>
    <row r="111" spans="1:18" ht="15" customHeight="1" thickBot="1">
      <c r="A111" s="4"/>
      <c r="B111" s="66" t="s">
        <v>15</v>
      </c>
      <c r="C111" s="14"/>
      <c r="D111" s="14"/>
      <c r="E111" s="67"/>
      <c r="F111" s="72">
        <f>+I63</f>
        <v>4.875</v>
      </c>
      <c r="G111" s="68">
        <f>+I64</f>
        <v>3.875</v>
      </c>
      <c r="K111" s="94"/>
      <c r="L111" s="94"/>
      <c r="M111" s="94"/>
      <c r="N111" s="94"/>
      <c r="O111" s="94"/>
      <c r="P111" s="94"/>
      <c r="Q111" s="94"/>
      <c r="R111" s="10"/>
    </row>
    <row r="112" spans="11:18" ht="15" customHeight="1">
      <c r="K112" s="111" t="s">
        <v>18</v>
      </c>
      <c r="L112" s="112"/>
      <c r="M112" s="112"/>
      <c r="N112" s="114">
        <f>R95</f>
        <v>66.49</v>
      </c>
      <c r="O112" s="94"/>
      <c r="P112" s="94"/>
      <c r="Q112" s="94"/>
      <c r="R112" s="10"/>
    </row>
    <row r="113" spans="11:18" ht="15" customHeight="1">
      <c r="K113" s="94"/>
      <c r="L113" s="94"/>
      <c r="M113" s="94"/>
      <c r="N113" s="94"/>
      <c r="O113" s="94"/>
      <c r="P113" s="94"/>
      <c r="Q113" s="94"/>
      <c r="R113" s="10"/>
    </row>
    <row r="114" spans="15:18" ht="15" customHeight="1">
      <c r="O114" s="94"/>
      <c r="P114" s="94"/>
      <c r="Q114" s="94"/>
      <c r="R114" s="10"/>
    </row>
    <row r="115" spans="11:18" ht="15" customHeight="1">
      <c r="K115" s="95"/>
      <c r="L115" s="94"/>
      <c r="M115" s="94"/>
      <c r="N115" s="94"/>
      <c r="O115" s="94"/>
      <c r="P115" s="94"/>
      <c r="Q115" s="94"/>
      <c r="R115" s="10"/>
    </row>
    <row r="116" spans="11:18" ht="15" customHeight="1" thickBot="1">
      <c r="K116" s="95"/>
      <c r="N116" s="94"/>
      <c r="O116" s="94"/>
      <c r="P116" s="94"/>
      <c r="Q116" s="94"/>
      <c r="R116" s="10"/>
    </row>
    <row r="117" spans="3:18" ht="15" customHeight="1" thickBot="1">
      <c r="C117" s="146" t="s">
        <v>23</v>
      </c>
      <c r="D117" s="147"/>
      <c r="E117" s="147"/>
      <c r="F117" s="147"/>
      <c r="G117" s="147"/>
      <c r="H117" s="148"/>
      <c r="K117" s="137" t="s">
        <v>19</v>
      </c>
      <c r="L117" s="137"/>
      <c r="M117" s="137"/>
      <c r="N117" s="114">
        <f>R96</f>
        <v>2.2366666666666664</v>
      </c>
      <c r="O117" s="94"/>
      <c r="P117" s="94"/>
      <c r="Q117" s="94"/>
      <c r="R117" s="10"/>
    </row>
    <row r="118" spans="3:18" ht="15" customHeight="1">
      <c r="C118" s="149" t="s">
        <v>78</v>
      </c>
      <c r="D118" s="149" t="s">
        <v>79</v>
      </c>
      <c r="E118" s="152" t="s">
        <v>80</v>
      </c>
      <c r="F118" s="200" t="s">
        <v>38</v>
      </c>
      <c r="G118" s="201"/>
      <c r="H118" s="133" t="s">
        <v>48</v>
      </c>
      <c r="K118" s="94"/>
      <c r="L118" s="94"/>
      <c r="M118" s="94"/>
      <c r="N118" s="94"/>
      <c r="O118" s="94"/>
      <c r="P118" s="94"/>
      <c r="Q118" s="94"/>
      <c r="R118" s="10"/>
    </row>
    <row r="119" spans="3:18" ht="15" customHeight="1" thickBot="1">
      <c r="C119" s="150"/>
      <c r="D119" s="150"/>
      <c r="E119" s="153"/>
      <c r="F119" s="202"/>
      <c r="G119" s="203"/>
      <c r="H119" s="134"/>
      <c r="K119" s="94"/>
      <c r="L119" s="94"/>
      <c r="M119" s="94"/>
      <c r="N119" s="94"/>
      <c r="O119" s="94"/>
      <c r="P119" s="94"/>
      <c r="Q119" s="94"/>
      <c r="R119" s="10"/>
    </row>
    <row r="120" spans="3:18" ht="15" customHeight="1" thickBot="1">
      <c r="C120" s="151"/>
      <c r="D120" s="151"/>
      <c r="E120" s="154"/>
      <c r="F120" s="131" t="s">
        <v>81</v>
      </c>
      <c r="G120" s="132" t="s">
        <v>39</v>
      </c>
      <c r="H120" s="135"/>
      <c r="K120" s="94"/>
      <c r="L120" s="94"/>
      <c r="M120" s="94"/>
      <c r="N120" s="94"/>
      <c r="O120" s="94"/>
      <c r="P120" s="94"/>
      <c r="Q120" s="94"/>
      <c r="R120" s="10"/>
    </row>
    <row r="121" spans="3:18" ht="15" customHeight="1">
      <c r="C121" s="26">
        <v>149</v>
      </c>
      <c r="D121" s="130">
        <v>49</v>
      </c>
      <c r="E121" s="130">
        <v>62</v>
      </c>
      <c r="F121" s="130">
        <v>36</v>
      </c>
      <c r="G121" s="27">
        <v>14</v>
      </c>
      <c r="H121" s="129" t="s">
        <v>24</v>
      </c>
      <c r="K121" s="94"/>
      <c r="L121" s="94"/>
      <c r="M121" s="94"/>
      <c r="N121" s="94"/>
      <c r="O121" s="94"/>
      <c r="P121" s="94"/>
      <c r="Q121" s="94"/>
      <c r="R121" s="10"/>
    </row>
    <row r="122" spans="3:18" ht="15" customHeight="1">
      <c r="C122" s="22">
        <v>151</v>
      </c>
      <c r="D122" s="18">
        <v>49.5</v>
      </c>
      <c r="E122" s="18">
        <v>64</v>
      </c>
      <c r="F122" s="18">
        <v>36</v>
      </c>
      <c r="G122" s="17">
        <v>14</v>
      </c>
      <c r="H122" s="25" t="s">
        <v>24</v>
      </c>
      <c r="K122" s="94"/>
      <c r="L122" s="94"/>
      <c r="M122" s="94"/>
      <c r="N122" s="94"/>
      <c r="O122" s="94"/>
      <c r="P122" s="94"/>
      <c r="Q122" s="94"/>
      <c r="R122" s="10"/>
    </row>
    <row r="123" spans="3:18" ht="15" customHeight="1">
      <c r="C123" s="22">
        <v>153</v>
      </c>
      <c r="D123" s="18">
        <v>50</v>
      </c>
      <c r="E123" s="18">
        <v>65</v>
      </c>
      <c r="F123" s="18">
        <v>37</v>
      </c>
      <c r="G123" s="17" t="s">
        <v>40</v>
      </c>
      <c r="H123" s="25" t="s">
        <v>24</v>
      </c>
      <c r="K123" s="111" t="s">
        <v>20</v>
      </c>
      <c r="L123" s="115"/>
      <c r="M123" s="115"/>
      <c r="N123" s="114">
        <f>R97</f>
        <v>44.174933333333335</v>
      </c>
      <c r="O123" s="94"/>
      <c r="P123" s="94"/>
      <c r="Q123" s="94"/>
      <c r="R123" s="10"/>
    </row>
    <row r="124" spans="3:18" ht="15" customHeight="1">
      <c r="C124" s="22">
        <v>155</v>
      </c>
      <c r="D124" s="18">
        <v>50.5</v>
      </c>
      <c r="E124" s="18">
        <v>66</v>
      </c>
      <c r="F124" s="18">
        <v>38</v>
      </c>
      <c r="G124" s="17">
        <v>15</v>
      </c>
      <c r="H124" s="25" t="s">
        <v>25</v>
      </c>
      <c r="K124" s="94"/>
      <c r="L124" s="94"/>
      <c r="M124" s="94"/>
      <c r="N124" s="94"/>
      <c r="O124" s="94"/>
      <c r="P124" s="94"/>
      <c r="Q124" s="94"/>
      <c r="R124" s="10"/>
    </row>
    <row r="125" spans="3:18" ht="15" customHeight="1">
      <c r="C125" s="22">
        <v>157</v>
      </c>
      <c r="D125" s="18">
        <v>51</v>
      </c>
      <c r="E125" s="18">
        <v>68</v>
      </c>
      <c r="F125" s="18">
        <v>39</v>
      </c>
      <c r="G125" s="17">
        <v>15</v>
      </c>
      <c r="H125" s="25" t="s">
        <v>25</v>
      </c>
      <c r="K125" s="94"/>
      <c r="L125" s="94"/>
      <c r="M125" s="94"/>
      <c r="N125" s="94"/>
      <c r="O125" s="94"/>
      <c r="P125" s="94"/>
      <c r="Q125" s="94"/>
      <c r="R125" s="10"/>
    </row>
    <row r="126" spans="3:18" ht="15" customHeight="1">
      <c r="C126" s="22">
        <v>159</v>
      </c>
      <c r="D126" s="18">
        <v>51.5</v>
      </c>
      <c r="E126" s="18">
        <v>70</v>
      </c>
      <c r="F126" s="18">
        <v>40</v>
      </c>
      <c r="G126" s="17" t="s">
        <v>41</v>
      </c>
      <c r="H126" s="25" t="s">
        <v>25</v>
      </c>
      <c r="K126" s="94"/>
      <c r="L126" s="94"/>
      <c r="M126" s="94"/>
      <c r="N126" s="94"/>
      <c r="O126" s="94"/>
      <c r="P126" s="94"/>
      <c r="Q126" s="94"/>
      <c r="R126" s="10"/>
    </row>
    <row r="127" spans="3:18" ht="15" customHeight="1">
      <c r="C127" s="22">
        <v>161</v>
      </c>
      <c r="D127" s="18">
        <v>52</v>
      </c>
      <c r="E127" s="18">
        <v>72</v>
      </c>
      <c r="F127" s="18">
        <v>41</v>
      </c>
      <c r="G127" s="17">
        <v>16</v>
      </c>
      <c r="H127" s="25" t="s">
        <v>25</v>
      </c>
      <c r="K127" s="137" t="s">
        <v>21</v>
      </c>
      <c r="L127" s="137"/>
      <c r="M127" s="137"/>
      <c r="N127" s="114">
        <f>R98</f>
        <v>0.19333333333333336</v>
      </c>
      <c r="O127" s="94"/>
      <c r="P127" s="94"/>
      <c r="Q127" s="94"/>
      <c r="R127" s="10"/>
    </row>
    <row r="128" spans="3:18" ht="15" customHeight="1">
      <c r="C128" s="22">
        <v>163</v>
      </c>
      <c r="D128" s="18">
        <v>52.5</v>
      </c>
      <c r="E128" s="18">
        <v>74</v>
      </c>
      <c r="F128" s="18">
        <v>42</v>
      </c>
      <c r="G128" s="17">
        <v>16</v>
      </c>
      <c r="H128" s="25" t="s">
        <v>25</v>
      </c>
      <c r="K128" s="94"/>
      <c r="L128" s="94"/>
      <c r="M128" s="94"/>
      <c r="N128" s="94"/>
      <c r="O128" s="94"/>
      <c r="P128" s="94"/>
      <c r="Q128" s="94"/>
      <c r="R128" s="10"/>
    </row>
    <row r="129" spans="3:18" ht="15" customHeight="1">
      <c r="C129" s="23">
        <v>165</v>
      </c>
      <c r="D129" s="19">
        <v>53</v>
      </c>
      <c r="E129" s="19">
        <v>75</v>
      </c>
      <c r="F129" s="19">
        <v>42</v>
      </c>
      <c r="G129" s="17" t="s">
        <v>42</v>
      </c>
      <c r="H129" s="25" t="s">
        <v>25</v>
      </c>
      <c r="K129" s="94"/>
      <c r="L129" s="94"/>
      <c r="M129" s="94"/>
      <c r="N129" s="94"/>
      <c r="O129" s="94"/>
      <c r="P129" s="94"/>
      <c r="Q129" s="94"/>
      <c r="R129" s="10"/>
    </row>
    <row r="130" spans="3:18" ht="15" customHeight="1">
      <c r="C130" s="22">
        <v>167</v>
      </c>
      <c r="D130" s="18">
        <v>53.5</v>
      </c>
      <c r="E130" s="18">
        <v>77</v>
      </c>
      <c r="F130" s="18">
        <v>43</v>
      </c>
      <c r="G130" s="17">
        <v>17</v>
      </c>
      <c r="H130" s="25" t="s">
        <v>26</v>
      </c>
      <c r="K130" s="94"/>
      <c r="L130" s="94"/>
      <c r="M130" s="94"/>
      <c r="N130" s="94"/>
      <c r="O130" s="94"/>
      <c r="P130" s="94"/>
      <c r="Q130" s="94"/>
      <c r="R130" s="10"/>
    </row>
    <row r="131" spans="3:18" ht="15" customHeight="1">
      <c r="C131" s="22">
        <v>169</v>
      </c>
      <c r="D131" s="18">
        <v>54</v>
      </c>
      <c r="E131" s="18">
        <v>79</v>
      </c>
      <c r="F131" s="18">
        <v>44</v>
      </c>
      <c r="G131" s="17">
        <v>17</v>
      </c>
      <c r="H131" s="25" t="s">
        <v>26</v>
      </c>
      <c r="K131" s="94"/>
      <c r="L131" s="94"/>
      <c r="M131" s="94"/>
      <c r="N131" s="94"/>
      <c r="O131" s="94"/>
      <c r="P131" s="94"/>
      <c r="Q131" s="94"/>
      <c r="R131" s="10"/>
    </row>
    <row r="132" spans="1:18" ht="15" customHeight="1">
      <c r="A132" s="31"/>
      <c r="B132" s="31"/>
      <c r="C132" s="22">
        <v>171</v>
      </c>
      <c r="D132" s="18">
        <v>54.5</v>
      </c>
      <c r="E132" s="18">
        <v>80</v>
      </c>
      <c r="F132" s="18">
        <v>45</v>
      </c>
      <c r="G132" s="17" t="s">
        <v>43</v>
      </c>
      <c r="H132" s="25" t="s">
        <v>26</v>
      </c>
      <c r="I132" s="31"/>
      <c r="J132" s="31"/>
      <c r="K132" s="31"/>
      <c r="L132" s="31"/>
      <c r="M132" s="31"/>
      <c r="N132" s="31"/>
      <c r="O132" s="31"/>
      <c r="P132" s="31"/>
      <c r="Q132" s="31"/>
      <c r="R132" s="31"/>
    </row>
    <row r="133" spans="1:18" ht="15" customHeight="1">
      <c r="A133" s="31"/>
      <c r="B133" s="31"/>
      <c r="C133" s="22">
        <v>173</v>
      </c>
      <c r="D133" s="18">
        <v>55</v>
      </c>
      <c r="E133" s="18">
        <v>82</v>
      </c>
      <c r="F133" s="18">
        <v>46</v>
      </c>
      <c r="G133" s="17">
        <v>18</v>
      </c>
      <c r="H133" s="25" t="s">
        <v>26</v>
      </c>
      <c r="I133" s="31"/>
      <c r="J133" s="31"/>
      <c r="K133" s="31"/>
      <c r="L133" s="31"/>
      <c r="M133" s="31"/>
      <c r="N133" s="31"/>
      <c r="O133" s="31"/>
      <c r="P133" s="31"/>
      <c r="Q133" s="31"/>
      <c r="R133" s="31"/>
    </row>
    <row r="134" spans="3:8" ht="15" customHeight="1">
      <c r="C134" s="22">
        <v>175</v>
      </c>
      <c r="D134" s="18">
        <v>55.5</v>
      </c>
      <c r="E134" s="18">
        <v>83</v>
      </c>
      <c r="F134" s="18">
        <v>47</v>
      </c>
      <c r="G134" s="17">
        <v>18</v>
      </c>
      <c r="H134" s="25" t="s">
        <v>26</v>
      </c>
    </row>
    <row r="135" spans="3:8" ht="15" customHeight="1">
      <c r="C135" s="22">
        <v>177</v>
      </c>
      <c r="D135" s="18">
        <v>56</v>
      </c>
      <c r="E135" s="18">
        <v>85</v>
      </c>
      <c r="F135" s="18">
        <v>48</v>
      </c>
      <c r="G135" s="17">
        <v>18.5</v>
      </c>
      <c r="H135" s="25" t="s">
        <v>26</v>
      </c>
    </row>
    <row r="136" spans="3:8" ht="15" customHeight="1">
      <c r="C136" s="22">
        <v>179</v>
      </c>
      <c r="D136" s="18">
        <v>56.5</v>
      </c>
      <c r="E136" s="18">
        <v>87</v>
      </c>
      <c r="F136" s="18">
        <v>49</v>
      </c>
      <c r="G136" s="17">
        <v>19</v>
      </c>
      <c r="H136" s="25" t="s">
        <v>27</v>
      </c>
    </row>
    <row r="137" spans="3:8" ht="15" customHeight="1">
      <c r="C137" s="22">
        <v>181</v>
      </c>
      <c r="D137" s="18">
        <v>57</v>
      </c>
      <c r="E137" s="18">
        <v>88</v>
      </c>
      <c r="F137" s="18">
        <v>50</v>
      </c>
      <c r="G137" s="17" t="s">
        <v>44</v>
      </c>
      <c r="H137" s="25" t="s">
        <v>27</v>
      </c>
    </row>
    <row r="138" spans="3:8" ht="15" customHeight="1">
      <c r="C138" s="22">
        <v>183</v>
      </c>
      <c r="D138" s="18">
        <v>57.5</v>
      </c>
      <c r="E138" s="18">
        <v>89</v>
      </c>
      <c r="F138" s="18">
        <v>51</v>
      </c>
      <c r="G138" s="17">
        <v>20</v>
      </c>
      <c r="H138" s="25" t="s">
        <v>28</v>
      </c>
    </row>
    <row r="139" spans="3:8" ht="15" customHeight="1">
      <c r="C139" s="22">
        <v>185</v>
      </c>
      <c r="D139" s="18">
        <v>58</v>
      </c>
      <c r="E139" s="18">
        <v>91</v>
      </c>
      <c r="F139" s="18">
        <v>52</v>
      </c>
      <c r="G139" s="17" t="s">
        <v>45</v>
      </c>
      <c r="H139" s="25" t="s">
        <v>28</v>
      </c>
    </row>
    <row r="140" spans="3:8" ht="15" customHeight="1">
      <c r="C140" s="22">
        <v>187</v>
      </c>
      <c r="D140" s="18">
        <v>58.5</v>
      </c>
      <c r="E140" s="18">
        <v>92</v>
      </c>
      <c r="F140" s="18">
        <v>53</v>
      </c>
      <c r="G140" s="17">
        <v>21</v>
      </c>
      <c r="H140" s="25" t="s">
        <v>29</v>
      </c>
    </row>
    <row r="141" spans="3:8" ht="15" customHeight="1">
      <c r="C141" s="22">
        <v>189</v>
      </c>
      <c r="D141" s="18">
        <v>59</v>
      </c>
      <c r="E141" s="18">
        <v>93</v>
      </c>
      <c r="F141" s="18">
        <v>53</v>
      </c>
      <c r="G141" s="17">
        <v>21</v>
      </c>
      <c r="H141" s="25" t="s">
        <v>29</v>
      </c>
    </row>
    <row r="142" spans="3:8" ht="15" customHeight="1">
      <c r="C142" s="22">
        <v>191</v>
      </c>
      <c r="D142" s="18">
        <v>59</v>
      </c>
      <c r="E142" s="18">
        <v>95</v>
      </c>
      <c r="F142" s="18">
        <v>54</v>
      </c>
      <c r="G142" s="17">
        <v>21</v>
      </c>
      <c r="H142" s="25" t="s">
        <v>29</v>
      </c>
    </row>
    <row r="143" spans="3:8" ht="15" customHeight="1">
      <c r="C143" s="22">
        <v>193</v>
      </c>
      <c r="D143" s="18">
        <v>59.5</v>
      </c>
      <c r="E143" s="18">
        <v>96</v>
      </c>
      <c r="F143" s="18">
        <v>55</v>
      </c>
      <c r="G143" s="17" t="s">
        <v>46</v>
      </c>
      <c r="H143" s="25" t="s">
        <v>30</v>
      </c>
    </row>
    <row r="144" spans="3:8" ht="15" customHeight="1">
      <c r="C144" s="22">
        <v>195</v>
      </c>
      <c r="D144" s="18">
        <v>60</v>
      </c>
      <c r="E144" s="18">
        <v>98</v>
      </c>
      <c r="F144" s="18">
        <v>56</v>
      </c>
      <c r="G144" s="17">
        <v>22</v>
      </c>
      <c r="H144" s="25" t="s">
        <v>30</v>
      </c>
    </row>
    <row r="145" spans="3:8" ht="15" customHeight="1">
      <c r="C145" s="22">
        <v>197</v>
      </c>
      <c r="D145" s="18">
        <v>60.5</v>
      </c>
      <c r="E145" s="18">
        <v>99</v>
      </c>
      <c r="F145" s="18">
        <v>57</v>
      </c>
      <c r="G145" s="17" t="s">
        <v>47</v>
      </c>
      <c r="H145" s="25" t="s">
        <v>31</v>
      </c>
    </row>
    <row r="146" spans="3:8" ht="15" customHeight="1" thickBot="1">
      <c r="C146" s="24">
        <v>200</v>
      </c>
      <c r="D146" s="20">
        <v>61</v>
      </c>
      <c r="E146" s="20">
        <v>100</v>
      </c>
      <c r="F146" s="20">
        <v>58</v>
      </c>
      <c r="G146" s="21">
        <v>23</v>
      </c>
      <c r="H146" s="25" t="s">
        <v>31</v>
      </c>
    </row>
  </sheetData>
  <sheetProtection password="FCB1" sheet="1"/>
  <mergeCells count="41">
    <mergeCell ref="K48:Q48"/>
    <mergeCell ref="A86:C86"/>
    <mergeCell ref="O59:Q59"/>
    <mergeCell ref="P61:Q62"/>
    <mergeCell ref="G63:H64"/>
    <mergeCell ref="K91:R91"/>
    <mergeCell ref="K59:L59"/>
    <mergeCell ref="A61:B61"/>
    <mergeCell ref="D61:F61"/>
    <mergeCell ref="A59:B59"/>
    <mergeCell ref="F118:G119"/>
    <mergeCell ref="A1:R1"/>
    <mergeCell ref="A10:I10"/>
    <mergeCell ref="R61:R62"/>
    <mergeCell ref="K86:L86"/>
    <mergeCell ref="O86:Q86"/>
    <mergeCell ref="B104:G104"/>
    <mergeCell ref="K104:N104"/>
    <mergeCell ref="A3:R4"/>
    <mergeCell ref="K6:R6"/>
    <mergeCell ref="K8:R8"/>
    <mergeCell ref="E118:E120"/>
    <mergeCell ref="O94:R94"/>
    <mergeCell ref="K7:R7"/>
    <mergeCell ref="K10:R10"/>
    <mergeCell ref="L93:M93"/>
    <mergeCell ref="K23:Q23"/>
    <mergeCell ref="B7:G7"/>
    <mergeCell ref="K32:Q32"/>
    <mergeCell ref="K56:Q56"/>
    <mergeCell ref="K40:Q40"/>
    <mergeCell ref="H118:H120"/>
    <mergeCell ref="P104:Q104"/>
    <mergeCell ref="K117:M117"/>
    <mergeCell ref="K127:M127"/>
    <mergeCell ref="K102:R102"/>
    <mergeCell ref="F86:G86"/>
    <mergeCell ref="K101:R101"/>
    <mergeCell ref="C117:H117"/>
    <mergeCell ref="C118:C120"/>
    <mergeCell ref="D118:D120"/>
  </mergeCells>
  <printOptions horizontalCentered="1"/>
  <pageMargins left="0.3937007874015748" right="0.35433070866141736" top="0.7086614173228347" bottom="0.5118110236220472" header="0" footer="0"/>
  <pageSetup horizontalDpi="300" verticalDpi="300" orientation="landscape" paperSize="124"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TALLAJE MTB Y CARRETERA</dc:title>
  <dc:subject>Cálculo de tallas y medidas</dc:subject>
  <dc:creator>CARHERVAS</dc:creator>
  <cp:keywords/>
  <dc:description>Adaptada por Mkchis en 01.01.10 - Juan Antonio Fernández Lorenzo y readaptadas por Carlos Hernán Vásquez V. CARHERVAS en Agosto de 2011</dc:description>
  <cp:lastModifiedBy>CARLOS</cp:lastModifiedBy>
  <cp:lastPrinted>2011-08-05T16:03:24Z</cp:lastPrinted>
  <dcterms:created xsi:type="dcterms:W3CDTF">2008-10-07T17:30:05Z</dcterms:created>
  <dcterms:modified xsi:type="dcterms:W3CDTF">2011-09-23T16:56:05Z</dcterms:modified>
  <cp:category/>
  <cp:version/>
  <cp:contentType/>
  <cp:contentStatus/>
</cp:coreProperties>
</file>